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H22" i="13"/>
  <c r="E8" i="12"/>
  <c r="E9"/>
  <c r="E11"/>
  <c r="E43"/>
  <c r="E6" l="1"/>
  <c r="E5" l="1"/>
  <c r="H8" i="11" l="1"/>
  <c r="E8"/>
  <c r="E6" l="1"/>
  <c r="H21" i="13"/>
  <c r="H1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6" i="11"/>
  <c r="H10" i="13"/>
  <c r="H9"/>
</calcChain>
</file>

<file path=xl/sharedStrings.xml><?xml version="1.0" encoding="utf-8"?>
<sst xmlns="http://schemas.openxmlformats.org/spreadsheetml/2006/main" count="837" uniqueCount="456">
  <si>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</si>
  <si>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</si>
  <si>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</si>
  <si>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</si>
  <si>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</si>
  <si>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</si>
  <si>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</si>
  <si>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</si>
  <si>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</si>
  <si>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</si>
  <si>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</si>
  <si>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</si>
  <si>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</si>
  <si>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</si>
  <si>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</si>
  <si>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</si>
  <si>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</si>
  <si>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</si>
  <si>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</si>
  <si>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</si>
  <si>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</si>
  <si>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</si>
  <si>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</si>
  <si>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</si>
  <si>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</si>
  <si>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</si>
  <si>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</si>
  <si>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</si>
  <si>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</si>
  <si>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</si>
  <si>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</si>
  <si>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</si>
  <si>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</si>
  <si>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</si>
  <si>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</si>
  <si>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</si>
  <si>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</si>
  <si>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</si>
  <si>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</si>
  <si>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</si>
  <si>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</si>
  <si>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</si>
  <si>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</si>
  <si>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</si>
  <si>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</si>
  <si>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</si>
  <si>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</si>
  <si>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</si>
  <si>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</si>
  <si>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</si>
  <si>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</si>
  <si>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</si>
  <si>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</si>
  <si>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</si>
  <si>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</si>
  <si>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</si>
  <si>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</si>
  <si>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</si>
  <si>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</si>
  <si>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</si>
  <si>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</si>
  <si>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</si>
  <si>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</si>
  <si>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</si>
  <si>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</si>
  <si>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</si>
  <si>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</si>
  <si>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</si>
  <si>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</si>
  <si>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</si>
  <si>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</si>
  <si>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</si>
  <si>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</si>
  <si>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</si>
  <si>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</si>
  <si>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</si>
  <si>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</si>
  <si>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</si>
  <si>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</si>
  <si>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</si>
  <si>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</si>
  <si>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</si>
  <si>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</si>
  <si>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</si>
  <si>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</si>
  <si>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</si>
  <si>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</si>
  <si>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</si>
  <si>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</si>
  <si>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</si>
  <si>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</si>
  <si>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</si>
  <si>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</si>
  <si>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</si>
  <si>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</si>
  <si>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</si>
  <si>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</si>
  <si>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</si>
  <si>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</si>
  <si>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</si>
  <si>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</si>
  <si>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</si>
  <si>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</si>
  <si>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</si>
  <si>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</si>
  <si>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</si>
  <si>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</si>
  <si>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</si>
  <si>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</si>
  <si>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</si>
  <si>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</si>
  <si>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</si>
  <si>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</si>
  <si>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</si>
  <si>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</si>
  <si>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</si>
  <si>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</si>
  <si>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</si>
  <si>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</si>
  <si>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</si>
  <si>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</si>
  <si>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</si>
  <si>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</si>
  <si>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</si>
  <si>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</si>
  <si>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</si>
  <si>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</si>
  <si>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</si>
  <si>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</si>
  <si>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</si>
  <si>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</si>
  <si>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</si>
  <si>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</si>
  <si>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</si>
  <si>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</si>
  <si>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</si>
  <si>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</si>
  <si>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</si>
  <si>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</si>
  <si>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</si>
  <si>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</si>
  <si>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</si>
  <si>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</si>
  <si>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</si>
  <si>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</si>
  <si>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</si>
  <si>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</si>
  <si>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</si>
  <si>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</si>
  <si>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</si>
  <si>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</si>
  <si>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</si>
  <si>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</si>
  <si>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</si>
  <si>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</si>
  <si>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</si>
  <si>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</si>
  <si>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</si>
  <si>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</si>
  <si>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</si>
  <si>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</si>
  <si>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</si>
  <si>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</si>
  <si>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</si>
  <si>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</si>
  <si>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</si>
  <si>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</si>
  <si>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</si>
  <si>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</si>
  <si>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</si>
  <si>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</si>
  <si>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</si>
  <si>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</si>
  <si>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</si>
  <si>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</si>
  <si>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</si>
  <si>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</si>
  <si>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</si>
  <si>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</si>
  <si>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</si>
  <si>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</si>
  <si>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</si>
  <si>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</si>
  <si>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</si>
  <si>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</si>
  <si>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</si>
  <si>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</si>
  <si>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</si>
  <si>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</si>
  <si>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</si>
  <si>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</si>
  <si>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</si>
  <si>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</si>
  <si>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</si>
  <si>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</si>
  <si>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</si>
  <si>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</si>
  <si>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</si>
  <si>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</si>
  <si>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</si>
  <si>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</si>
  <si>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</si>
  <si>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</si>
  <si>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</si>
  <si>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</si>
  <si>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</si>
  <si>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</si>
  <si>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</si>
  <si>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</si>
  <si>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</si>
  <si>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</si>
  <si>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</si>
  <si>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</si>
  <si>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</si>
  <si>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</si>
  <si>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</si>
  <si>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</si>
  <si>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</si>
  <si>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</si>
  <si>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</si>
  <si>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</si>
  <si>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</si>
  <si>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</si>
  <si>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</si>
  <si>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</si>
  <si>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</si>
  <si>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</si>
  <si>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</si>
  <si>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</si>
  <si>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</si>
  <si>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</si>
  <si>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</si>
  <si>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</si>
  <si>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</si>
  <si>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</si>
  <si>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</si>
  <si>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</si>
  <si>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</si>
  <si>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</si>
  <si>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</si>
  <si>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</si>
  <si>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</si>
  <si>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</si>
  <si>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</si>
  <si>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</si>
  <si>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</si>
  <si>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</si>
  <si>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</si>
  <si>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</si>
  <si>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</si>
  <si>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</si>
  <si>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</si>
  <si>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</si>
  <si>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</si>
  <si>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</si>
  <si>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</si>
  <si>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</si>
  <si>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</si>
  <si>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</si>
  <si>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</si>
  <si>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</si>
  <si>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</si>
  <si>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</si>
  <si>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</si>
  <si>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</si>
  <si>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</si>
  <si>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</si>
  <si>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</si>
  <si>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</si>
  <si>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</si>
  <si>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</si>
  <si>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</si>
  <si>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</si>
  <si>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</si>
  <si>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</si>
  <si>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</si>
  <si>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</si>
  <si>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</si>
  <si>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</si>
  <si>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</si>
  <si>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</si>
  <si>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</si>
  <si>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</si>
  <si>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</si>
  <si>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</si>
  <si>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</si>
  <si>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</si>
  <si>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</si>
  <si>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</si>
  <si>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</si>
  <si>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</si>
  <si>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</si>
  <si>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</si>
  <si>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</si>
  <si>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</si>
  <si>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</si>
  <si>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</si>
  <si>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</si>
  <si>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</si>
  <si>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</si>
  <si>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</si>
  <si>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</si>
  <si>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</si>
  <si>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</si>
  <si>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</si>
  <si>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</si>
  <si>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</si>
  <si>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</si>
  <si>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</si>
  <si>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</si>
  <si>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</si>
  <si>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</si>
  <si>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</si>
  <si>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</si>
  <si>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</si>
  <si>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</si>
  <si>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</si>
  <si>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</si>
  <si>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</si>
  <si>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</si>
  <si>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</si>
  <si>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</si>
  <si>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</si>
  <si>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</si>
  <si>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</si>
  <si>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</si>
  <si>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</si>
  <si>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</si>
  <si>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</si>
  <si>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</si>
  <si>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</si>
  <si>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</si>
  <si>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</si>
  <si>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</si>
  <si>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</si>
  <si>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</si>
  <si>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</si>
  <si>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</si>
  <si>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</si>
  <si>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</si>
  <si>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</si>
  <si>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</si>
  <si>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</si>
  <si>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</si>
  <si>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</si>
  <si>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</si>
  <si>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</si>
  <si>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</si>
  <si>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</si>
  <si>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</si>
  <si>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</si>
  <si>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</si>
  <si>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</si>
  <si>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</si>
  <si>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</si>
  <si>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</si>
  <si>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</si>
  <si>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</si>
  <si>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</si>
  <si>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</si>
  <si>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</si>
  <si>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</si>
  <si>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</si>
  <si>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</si>
  <si>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</si>
  <si>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</si>
  <si>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</si>
  <si>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</si>
  <si>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</si>
  <si>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</si>
  <si>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</si>
  <si>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</si>
  <si>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</si>
  <si>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</si>
  <si>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</si>
  <si>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</si>
  <si>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</si>
  <si>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</si>
  <si>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</si>
  <si>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</si>
  <si>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</si>
  <si>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</si>
  <si>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</si>
  <si>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</si>
  <si>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</si>
  <si>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</si>
  <si>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</si>
  <si>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</si>
  <si>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</si>
  <si>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</si>
  <si>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</si>
  <si>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</si>
  <si>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</si>
  <si>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</si>
  <si>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</si>
  <si>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</si>
  <si>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</si>
  <si>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</si>
  <si>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</si>
  <si>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</si>
  <si>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</si>
  <si>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</si>
  <si>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</si>
  <si>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</si>
  <si>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</si>
  <si>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</si>
  <si>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</si>
  <si>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</si>
  <si>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</si>
  <si>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</si>
  <si>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</si>
  <si>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</si>
  <si>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</si>
  <si>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</si>
  <si>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</si>
  <si>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</si>
  <si>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</si>
  <si>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</si>
  <si>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</si>
  <si>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</si>
  <si>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</si>
  <si>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</si>
  <si>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</si>
  <si>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</si>
  <si>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</si>
  <si>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</si>
  <si>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</si>
  <si>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</si>
  <si>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</si>
  <si>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</si>
  <si>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</si>
  <si>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</si>
  <si>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</si>
  <si>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</si>
  <si>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</si>
  <si>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</si>
  <si>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</si>
  <si>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</si>
  <si>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</si>
  <si>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</si>
  <si>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</si>
  <si>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</si>
  <si>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</si>
  <si>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</si>
  <si>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</si>
  <si>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</si>
  <si>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 xml:space="preserve">39- закупка знаков +  БДД+РАЗМЕТКА </t>
  </si>
  <si>
    <t>32- нар. Проект, обустройство тротуарами</t>
  </si>
  <si>
    <t>за январь - декабрь 2019 г.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</si>
  <si>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декабрь 2019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</si>
  <si>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декабрь 2019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</si>
  <si>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декабрь 2019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</si>
  <si>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декабрь 2019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</si>
  <si>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08-подготовке проектной документации по объекту "Реконструкция автомобильной дороги общего пользования местного значения "Мыелдино-Тимшер-Лопъювад" от автомобильной дороги Усть-Кулом-Усть-Нем-Мыелдино. Мост через р.Лопъю"</t>
  </si>
  <si>
    <t xml:space="preserve"> Заместитель руководителя  администрации  МР "Усть-Куломский"  </t>
  </si>
  <si>
    <t>В.В. Бадьин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</si>
</sst>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3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7" fontId="6" fillId="5" borderId="13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7" fontId="6" fillId="6" borderId="13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7" borderId="13" xfId="0" applyNumberFormat="1" applyFont="1" applyFill="1" applyBorder="1" applyAlignment="1">
      <alignment horizontal="center" vertical="center"/>
    </xf>
    <xf numFmtId="165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5" fillId="4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5" fontId="6" fillId="6" borderId="13" xfId="0" applyNumberFormat="1" applyFont="1" applyFill="1" applyBorder="1" applyAlignment="1">
      <alignment horizontal="center" vertical="center"/>
    </xf>
    <xf numFmtId="165" fontId="5" fillId="5" borderId="13" xfId="0" applyNumberFormat="1" applyFont="1" applyFill="1" applyBorder="1" applyAlignment="1">
      <alignment horizontal="center" vertical="center"/>
    </xf>
    <xf numFmtId="49" fontId="6" fillId="5" borderId="13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tabSelected="1"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55" t="s">
        <v>59</v>
      </c>
      <c r="D1" s="156"/>
      <c r="E1" s="156"/>
      <c r="F1" s="156"/>
      <c r="G1" s="156"/>
      <c r="H1" s="156"/>
      <c r="I1" s="156"/>
      <c r="J1" s="156"/>
      <c r="K1" s="156"/>
      <c r="L1" s="156"/>
      <c r="M1" s="157"/>
    </row>
    <row r="2" spans="3:13" ht="13.5" thickBot="1"/>
    <row r="3" spans="3:13" ht="13.5" thickBot="1">
      <c r="C3" s="158" t="s">
        <v>60</v>
      </c>
      <c r="D3" s="159"/>
      <c r="E3" s="159"/>
      <c r="F3" s="159"/>
      <c r="G3" s="159"/>
      <c r="H3" s="159"/>
      <c r="I3" s="159"/>
      <c r="J3" s="159"/>
      <c r="K3" s="159"/>
      <c r="L3" s="159"/>
      <c r="M3" s="160"/>
    </row>
    <row r="4" spans="3:13" ht="13.5" thickBot="1"/>
    <row r="5" spans="3:13">
      <c r="C5" s="161" t="s">
        <v>61</v>
      </c>
      <c r="D5" s="162"/>
      <c r="E5" s="162"/>
      <c r="F5" s="162"/>
      <c r="G5" s="162"/>
      <c r="H5" s="162"/>
      <c r="I5" s="162"/>
      <c r="J5" s="162"/>
      <c r="K5" s="162"/>
      <c r="L5" s="162"/>
      <c r="M5" s="163"/>
    </row>
    <row r="6" spans="3:13">
      <c r="C6" s="152"/>
      <c r="D6" s="153"/>
      <c r="E6" s="153"/>
      <c r="F6" s="153"/>
      <c r="G6" s="153"/>
      <c r="H6" s="153"/>
      <c r="I6" s="153"/>
      <c r="J6" s="153"/>
      <c r="K6" s="153"/>
      <c r="L6" s="153"/>
      <c r="M6" s="154"/>
    </row>
    <row r="7" spans="3:13" ht="13.5" thickBot="1">
      <c r="C7" s="164"/>
      <c r="D7" s="165"/>
      <c r="E7" s="165"/>
      <c r="F7" s="165"/>
      <c r="G7" s="165"/>
      <c r="H7" s="165"/>
      <c r="I7" s="165"/>
      <c r="J7" s="165"/>
      <c r="K7" s="165"/>
      <c r="L7" s="165"/>
      <c r="M7" s="166"/>
    </row>
    <row r="8" spans="3:13" ht="13.5" thickBot="1"/>
    <row r="9" spans="3:13" ht="13.5" thickBot="1">
      <c r="C9" s="158" t="s">
        <v>62</v>
      </c>
      <c r="D9" s="159"/>
      <c r="E9" s="159"/>
      <c r="F9" s="159"/>
      <c r="G9" s="159"/>
      <c r="H9" s="159"/>
      <c r="I9" s="159"/>
      <c r="J9" s="159"/>
      <c r="K9" s="159"/>
      <c r="L9" s="159"/>
      <c r="M9" s="160"/>
    </row>
    <row r="10" spans="3:13" ht="13.5" thickBot="1"/>
    <row r="11" spans="3:13">
      <c r="D11" s="167" t="s">
        <v>266</v>
      </c>
      <c r="E11" s="162"/>
      <c r="F11" s="162"/>
      <c r="G11" s="162"/>
      <c r="H11" s="162"/>
      <c r="I11" s="162"/>
      <c r="J11" s="162"/>
      <c r="K11" s="162"/>
      <c r="L11" s="163"/>
    </row>
    <row r="12" spans="3:13">
      <c r="D12" s="152" t="s">
        <v>267</v>
      </c>
      <c r="E12" s="153"/>
      <c r="F12" s="153"/>
      <c r="G12" s="153"/>
      <c r="H12" s="153"/>
      <c r="I12" s="153"/>
      <c r="J12" s="153"/>
      <c r="K12" s="153"/>
      <c r="L12" s="154"/>
    </row>
    <row r="13" spans="3:13">
      <c r="D13" s="152" t="s">
        <v>268</v>
      </c>
      <c r="E13" s="153"/>
      <c r="F13" s="153"/>
      <c r="G13" s="153"/>
      <c r="H13" s="153"/>
      <c r="I13" s="153"/>
      <c r="J13" s="153"/>
      <c r="K13" s="153"/>
      <c r="L13" s="154"/>
    </row>
    <row r="14" spans="3:13">
      <c r="D14" s="152" t="s">
        <v>448</v>
      </c>
      <c r="E14" s="153"/>
      <c r="F14" s="153"/>
      <c r="G14" s="153"/>
      <c r="H14" s="153"/>
      <c r="I14" s="153"/>
      <c r="J14" s="153"/>
      <c r="K14" s="153"/>
      <c r="L14" s="154"/>
    </row>
    <row r="15" spans="3:13" ht="13.5" thickBot="1">
      <c r="D15" s="174" t="s">
        <v>63</v>
      </c>
      <c r="E15" s="175"/>
      <c r="F15" s="175"/>
      <c r="G15" s="175"/>
      <c r="H15" s="175"/>
      <c r="I15" s="175"/>
      <c r="J15" s="175"/>
      <c r="K15" s="175"/>
      <c r="L15" s="176"/>
    </row>
    <row r="18" spans="1:48" ht="13.5" thickBot="1"/>
    <row r="19" spans="1:48" ht="13.5" thickBot="1">
      <c r="A19" s="179" t="s">
        <v>269</v>
      </c>
      <c r="B19" s="180"/>
      <c r="C19" s="180"/>
      <c r="D19" s="180"/>
      <c r="E19" s="180"/>
      <c r="F19" s="180"/>
      <c r="G19" s="180"/>
      <c r="H19" s="181"/>
      <c r="I19" s="179" t="s">
        <v>64</v>
      </c>
      <c r="J19" s="180"/>
      <c r="K19" s="181"/>
      <c r="N19" s="177" t="s">
        <v>65</v>
      </c>
      <c r="O19" s="178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68" t="s">
        <v>272</v>
      </c>
      <c r="N21" s="168"/>
      <c r="O21" s="168"/>
      <c r="P21" s="168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68" t="s">
        <v>273</v>
      </c>
      <c r="N22" s="168"/>
      <c r="O22" s="168"/>
      <c r="P22" s="168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68" t="s">
        <v>274</v>
      </c>
      <c r="N23" s="168"/>
      <c r="O23" s="168"/>
      <c r="P23" s="168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69" t="s">
        <v>71</v>
      </c>
      <c r="O27" s="170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73"/>
      <c r="O30" s="173"/>
    </row>
    <row r="32" spans="1:48">
      <c r="A32" s="38" t="s">
        <v>73</v>
      </c>
      <c r="B32" s="11"/>
      <c r="C32" s="171" t="s">
        <v>365</v>
      </c>
      <c r="D32" s="172"/>
      <c r="E32" s="172"/>
      <c r="F32" s="172"/>
      <c r="G32" s="172"/>
      <c r="H32" s="172"/>
      <c r="I32" s="172"/>
      <c r="J32" s="172"/>
      <c r="K32" s="172"/>
    </row>
    <row r="33" spans="1:11" ht="13.5" thickBot="1"/>
    <row r="34" spans="1:11" ht="12.75" customHeight="1" thickBot="1">
      <c r="A34" s="185" t="s">
        <v>278</v>
      </c>
      <c r="B34" s="186"/>
      <c r="C34" s="191" t="s">
        <v>74</v>
      </c>
      <c r="D34" s="192"/>
      <c r="E34" s="192"/>
      <c r="F34" s="192"/>
      <c r="G34" s="192"/>
      <c r="H34" s="192"/>
      <c r="I34" s="192"/>
      <c r="J34" s="192"/>
      <c r="K34" s="193"/>
    </row>
    <row r="35" spans="1:11">
      <c r="A35" s="187" t="s">
        <v>279</v>
      </c>
      <c r="B35" s="188"/>
      <c r="C35" s="194" t="s">
        <v>275</v>
      </c>
      <c r="D35" s="195"/>
      <c r="E35" s="196"/>
      <c r="F35" s="30"/>
      <c r="G35" s="31"/>
      <c r="H35" s="32"/>
      <c r="I35" s="31"/>
      <c r="J35" s="31"/>
      <c r="K35" s="32"/>
    </row>
    <row r="36" spans="1:11">
      <c r="A36" s="189" t="s">
        <v>277</v>
      </c>
      <c r="B36" s="190"/>
      <c r="C36" s="197" t="s">
        <v>276</v>
      </c>
      <c r="D36" s="198"/>
      <c r="E36" s="199"/>
      <c r="F36" s="10"/>
      <c r="G36" s="11"/>
      <c r="H36" s="12"/>
      <c r="I36" s="11"/>
      <c r="J36" s="11"/>
      <c r="K36" s="12"/>
    </row>
    <row r="37" spans="1:11" ht="13.5" thickBot="1">
      <c r="A37" s="182">
        <v>1</v>
      </c>
      <c r="B37" s="182"/>
      <c r="C37" s="182">
        <v>2</v>
      </c>
      <c r="D37" s="182"/>
      <c r="E37" s="182"/>
      <c r="F37" s="182">
        <v>3</v>
      </c>
      <c r="G37" s="182"/>
      <c r="H37" s="182"/>
      <c r="I37" s="182">
        <v>4</v>
      </c>
      <c r="J37" s="182"/>
      <c r="K37" s="182"/>
    </row>
    <row r="38" spans="1:11" ht="13.5" thickBot="1">
      <c r="A38" s="183" t="s">
        <v>75</v>
      </c>
      <c r="B38" s="184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10" zoomScaleSheetLayoutView="100" workbookViewId="0">
      <selection activeCell="H8" sqref="H8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200" t="s">
        <v>450</v>
      </c>
      <c r="B1" s="201"/>
      <c r="C1" s="201"/>
      <c r="D1" s="201"/>
      <c r="E1" s="201"/>
      <c r="F1" s="201"/>
      <c r="G1" s="201"/>
      <c r="H1" s="201"/>
    </row>
    <row r="2" spans="1:8" s="118" customFormat="1" ht="12" customHeight="1">
      <c r="A2" s="202" t="s">
        <v>76</v>
      </c>
      <c r="B2" s="202"/>
      <c r="C2" s="202"/>
      <c r="D2" s="202"/>
      <c r="E2" s="202"/>
      <c r="F2" s="202"/>
      <c r="G2" s="202"/>
      <c r="H2" s="202"/>
    </row>
    <row r="3" spans="1:8" ht="31.5" customHeight="1">
      <c r="A3" s="203" t="s">
        <v>77</v>
      </c>
      <c r="B3" s="203" t="s">
        <v>78</v>
      </c>
      <c r="C3" s="203" t="s">
        <v>280</v>
      </c>
      <c r="D3" s="203"/>
      <c r="E3" s="203"/>
      <c r="F3" s="203" t="s">
        <v>281</v>
      </c>
      <c r="G3" s="203"/>
      <c r="H3" s="203"/>
    </row>
    <row r="4" spans="1:8" ht="76.5" customHeight="1">
      <c r="A4" s="203"/>
      <c r="B4" s="203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43">
        <f>E8</f>
        <v>16660.987000000001</v>
      </c>
      <c r="F6" s="70"/>
      <c r="G6" s="70"/>
      <c r="H6" s="128">
        <f>H8+H28+H29</f>
        <v>51634.027000000002</v>
      </c>
    </row>
    <row r="7" spans="1:8">
      <c r="A7" s="121" t="s">
        <v>91</v>
      </c>
      <c r="B7" s="120"/>
      <c r="C7" s="122"/>
      <c r="D7" s="70"/>
      <c r="E7" s="128"/>
      <c r="F7" s="122"/>
      <c r="G7" s="70"/>
      <c r="H7" s="128"/>
    </row>
    <row r="8" spans="1:8" ht="28.5">
      <c r="A8" s="119" t="s">
        <v>283</v>
      </c>
      <c r="B8" s="120" t="s">
        <v>83</v>
      </c>
      <c r="C8" s="70"/>
      <c r="D8" s="70"/>
      <c r="E8" s="128">
        <f>E9+E11+E20</f>
        <v>16660.987000000001</v>
      </c>
      <c r="F8" s="70"/>
      <c r="G8" s="70"/>
      <c r="H8" s="128">
        <f>H9+H11+H20</f>
        <v>49611.027000000002</v>
      </c>
    </row>
    <row r="9" spans="1:8" ht="45">
      <c r="A9" s="121" t="s">
        <v>284</v>
      </c>
      <c r="B9" s="120" t="s">
        <v>84</v>
      </c>
      <c r="C9" s="122"/>
      <c r="D9" s="70"/>
      <c r="E9" s="144">
        <v>7768.0950000000003</v>
      </c>
      <c r="F9" s="70"/>
      <c r="G9" s="70"/>
      <c r="H9" s="144">
        <v>30077.613000000001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8">
        <v>0</v>
      </c>
      <c r="F10" s="122" t="s">
        <v>96</v>
      </c>
      <c r="G10" s="70"/>
      <c r="H10" s="128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128">
        <v>0</v>
      </c>
      <c r="F11" s="70"/>
      <c r="G11" s="70"/>
      <c r="H11" s="128">
        <v>2.1</v>
      </c>
    </row>
    <row r="12" spans="1:8" ht="18" customHeight="1">
      <c r="A12" s="121" t="s">
        <v>285</v>
      </c>
      <c r="B12" s="120" t="s">
        <v>87</v>
      </c>
      <c r="C12" s="122"/>
      <c r="D12" s="70"/>
      <c r="E12" s="128"/>
      <c r="F12" s="122"/>
      <c r="G12" s="70"/>
      <c r="H12" s="128"/>
    </row>
    <row r="13" spans="1:8" ht="30">
      <c r="A13" s="121" t="s">
        <v>94</v>
      </c>
      <c r="B13" s="120" t="s">
        <v>88</v>
      </c>
      <c r="C13" s="122"/>
      <c r="D13" s="70"/>
      <c r="E13" s="128"/>
      <c r="F13" s="122"/>
      <c r="G13" s="70"/>
      <c r="H13" s="128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8" t="s">
        <v>96</v>
      </c>
      <c r="F14" s="122"/>
      <c r="G14" s="70" t="s">
        <v>96</v>
      </c>
      <c r="H14" s="128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8"/>
      <c r="F15" s="122"/>
      <c r="G15" s="70"/>
      <c r="H15" s="128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128" t="s">
        <v>96</v>
      </c>
      <c r="F16" s="70"/>
      <c r="G16" s="70" t="s">
        <v>96</v>
      </c>
      <c r="H16" s="128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128"/>
      <c r="F17" s="70"/>
      <c r="G17" s="70"/>
      <c r="H17" s="128"/>
    </row>
    <row r="18" spans="1:8" ht="30">
      <c r="A18" s="121" t="s">
        <v>289</v>
      </c>
      <c r="B18" s="120" t="s">
        <v>99</v>
      </c>
      <c r="C18" s="70"/>
      <c r="D18" s="70"/>
      <c r="E18" s="128"/>
      <c r="F18" s="70"/>
      <c r="G18" s="70"/>
      <c r="H18" s="128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128" t="s">
        <v>96</v>
      </c>
      <c r="F19" s="70"/>
      <c r="G19" s="70" t="s">
        <v>96</v>
      </c>
      <c r="H19" s="128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45">
        <v>8892.8919999999998</v>
      </c>
      <c r="F20" s="70"/>
      <c r="G20" s="70"/>
      <c r="H20" s="145">
        <v>19531.313999999998</v>
      </c>
    </row>
    <row r="21" spans="1:8" ht="45">
      <c r="A21" s="121" t="s">
        <v>292</v>
      </c>
      <c r="B21" s="120" t="s">
        <v>102</v>
      </c>
      <c r="C21" s="70"/>
      <c r="D21" s="70"/>
      <c r="E21" s="128"/>
      <c r="F21" s="70"/>
      <c r="G21" s="70"/>
      <c r="H21" s="128"/>
    </row>
    <row r="22" spans="1:8" ht="75">
      <c r="A22" s="121" t="s">
        <v>293</v>
      </c>
      <c r="B22" s="120" t="s">
        <v>103</v>
      </c>
      <c r="C22" s="70"/>
      <c r="D22" s="70"/>
      <c r="E22" s="128"/>
      <c r="F22" s="70"/>
      <c r="G22" s="70"/>
      <c r="H22" s="128"/>
    </row>
    <row r="23" spans="1:8" ht="75">
      <c r="A23" s="121" t="s">
        <v>294</v>
      </c>
      <c r="B23" s="120" t="s">
        <v>104</v>
      </c>
      <c r="C23" s="70"/>
      <c r="D23" s="70"/>
      <c r="E23" s="128"/>
      <c r="F23" s="70"/>
      <c r="G23" s="70"/>
      <c r="H23" s="128"/>
    </row>
    <row r="24" spans="1:8" ht="60">
      <c r="A24" s="121" t="s">
        <v>295</v>
      </c>
      <c r="B24" s="120" t="s">
        <v>105</v>
      </c>
      <c r="C24" s="70"/>
      <c r="D24" s="70"/>
      <c r="E24" s="128"/>
      <c r="F24" s="70"/>
      <c r="G24" s="70"/>
      <c r="H24" s="128"/>
    </row>
    <row r="25" spans="1:8" ht="45">
      <c r="A25" s="121" t="s">
        <v>296</v>
      </c>
      <c r="B25" s="120" t="s">
        <v>106</v>
      </c>
      <c r="C25" s="70"/>
      <c r="D25" s="70"/>
      <c r="E25" s="128"/>
      <c r="F25" s="70"/>
      <c r="G25" s="70"/>
      <c r="H25" s="128"/>
    </row>
    <row r="26" spans="1:8">
      <c r="A26" s="121" t="s">
        <v>111</v>
      </c>
      <c r="B26" s="120" t="s">
        <v>107</v>
      </c>
      <c r="C26" s="70"/>
      <c r="D26" s="70"/>
      <c r="E26" s="128"/>
      <c r="F26" s="70"/>
      <c r="G26" s="70"/>
      <c r="H26" s="128"/>
    </row>
    <row r="27" spans="1:8">
      <c r="A27" s="121" t="s">
        <v>112</v>
      </c>
      <c r="B27" s="120" t="s">
        <v>108</v>
      </c>
      <c r="C27" s="70" t="s">
        <v>96</v>
      </c>
      <c r="D27" s="70"/>
      <c r="E27" s="128"/>
      <c r="F27" s="70" t="s">
        <v>96</v>
      </c>
      <c r="G27" s="70"/>
      <c r="H27" s="128"/>
    </row>
    <row r="28" spans="1:8">
      <c r="A28" s="109" t="s">
        <v>113</v>
      </c>
      <c r="B28" s="120" t="s">
        <v>109</v>
      </c>
      <c r="C28" s="70"/>
      <c r="D28" s="70"/>
      <c r="E28" s="128"/>
      <c r="F28" s="70"/>
      <c r="G28" s="70"/>
      <c r="H28" s="128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128" t="s">
        <v>96</v>
      </c>
      <c r="F29" s="70"/>
      <c r="G29" s="70"/>
      <c r="H29" s="145">
        <v>2023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50"/>
  <sheetViews>
    <sheetView zoomScale="90" zoomScaleNormal="90" zoomScaleSheetLayoutView="90" workbookViewId="0">
      <selection activeCell="E9" sqref="E9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204" t="s">
        <v>449</v>
      </c>
      <c r="B1" s="204"/>
      <c r="C1" s="204"/>
      <c r="D1" s="204"/>
      <c r="E1" s="204"/>
    </row>
    <row r="2" spans="1:5">
      <c r="A2" s="205" t="s">
        <v>76</v>
      </c>
      <c r="B2" s="205"/>
      <c r="C2" s="205"/>
      <c r="D2" s="205"/>
      <c r="E2" s="205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E6+E11+E40+E43</f>
        <v>45842.933300000004</v>
      </c>
    </row>
    <row r="6" spans="1:5" s="42" customFormat="1" ht="43.5">
      <c r="A6" s="46" t="s">
        <v>298</v>
      </c>
      <c r="B6" s="65" t="s">
        <v>83</v>
      </c>
      <c r="C6" s="69"/>
      <c r="D6" s="69"/>
      <c r="E6" s="50">
        <f>E7+E8+E9+E10</f>
        <v>44311.2673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136">
        <f>1055.6+5650.8+1289.7+2052.283+690.28494</f>
        <v>10738.667939999999</v>
      </c>
    </row>
    <row r="9" spans="1:5" s="42" customFormat="1" ht="15">
      <c r="A9" s="46" t="s">
        <v>119</v>
      </c>
      <c r="B9" s="65" t="s">
        <v>86</v>
      </c>
      <c r="C9" s="69"/>
      <c r="D9" s="69"/>
      <c r="E9" s="136">
        <f>10727.7+2032.9+9184.3+3345.648+8.268+8273.78336</f>
        <v>33572.59936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f>E12+E13+E30</f>
        <v>767.06100000000004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767.06100000000004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14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40">
        <f>615.6+149.005</f>
        <v>764.60500000000002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35"/>
      <c r="E47" s="132"/>
    </row>
    <row r="48" spans="1:5">
      <c r="A48" s="141" t="s">
        <v>447</v>
      </c>
    </row>
    <row r="49" spans="1:1">
      <c r="A49" s="139" t="s">
        <v>446</v>
      </c>
    </row>
    <row r="50" spans="1:1" ht="25.5">
      <c r="A50" s="146" t="s">
        <v>453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opLeftCell="A7" zoomScale="90" zoomScaleNormal="90" zoomScaleSheetLayoutView="100" workbookViewId="0">
      <selection activeCell="H8" sqref="H8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8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206" t="s">
        <v>451</v>
      </c>
      <c r="B1" s="204"/>
      <c r="C1" s="204"/>
      <c r="D1" s="204"/>
      <c r="E1" s="204"/>
      <c r="F1" s="204"/>
      <c r="G1" s="204"/>
      <c r="H1" s="204"/>
    </row>
    <row r="2" spans="1:10" ht="15" customHeight="1">
      <c r="A2" s="207" t="s">
        <v>76</v>
      </c>
      <c r="B2" s="207"/>
      <c r="C2" s="207"/>
      <c r="D2" s="207"/>
      <c r="E2" s="207"/>
      <c r="F2" s="207"/>
      <c r="G2" s="207"/>
      <c r="H2" s="207"/>
    </row>
    <row r="3" spans="1:10" s="42" customFormat="1" ht="23.25" customHeight="1">
      <c r="A3" s="208" t="s">
        <v>77</v>
      </c>
      <c r="B3" s="208" t="s">
        <v>78</v>
      </c>
      <c r="C3" s="208" t="s">
        <v>323</v>
      </c>
      <c r="D3" s="208"/>
      <c r="E3" s="208"/>
      <c r="F3" s="208" t="s">
        <v>324</v>
      </c>
      <c r="G3" s="208"/>
      <c r="H3" s="208"/>
    </row>
    <row r="4" spans="1:10" s="42" customFormat="1" ht="60">
      <c r="A4" s="208"/>
      <c r="B4" s="208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137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47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47">
        <v>2023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28">
        <v>34973.040000000001</v>
      </c>
      <c r="F7" s="70"/>
      <c r="G7" s="70"/>
      <c r="H7" s="128">
        <f>'Раздел 1.'!H29+'Раздел 1.'!H8</f>
        <v>51634.027000000002</v>
      </c>
    </row>
    <row r="8" spans="1:10" s="42" customFormat="1" ht="15">
      <c r="A8" s="48" t="s">
        <v>152</v>
      </c>
      <c r="B8" s="44" t="s">
        <v>84</v>
      </c>
      <c r="C8" s="53"/>
      <c r="D8" s="54"/>
      <c r="E8" s="145">
        <v>28958.400000000001</v>
      </c>
      <c r="F8" s="70"/>
      <c r="G8" s="70"/>
      <c r="H8" s="145">
        <v>28960.467519999998</v>
      </c>
      <c r="J8" s="142"/>
    </row>
    <row r="9" spans="1:10" s="42" customFormat="1" ht="28.5">
      <c r="A9" s="48" t="s">
        <v>326</v>
      </c>
      <c r="B9" s="44" t="s">
        <v>85</v>
      </c>
      <c r="C9" s="53"/>
      <c r="D9" s="54"/>
      <c r="E9" s="128">
        <v>30556.6</v>
      </c>
      <c r="F9" s="70"/>
      <c r="G9" s="70"/>
      <c r="H9" s="128">
        <f>'Раздел 2.'!E5</f>
        <v>45842.933300000004</v>
      </c>
      <c r="J9" s="133"/>
    </row>
    <row r="10" spans="1:10" s="42" customFormat="1" ht="15">
      <c r="A10" s="46" t="s">
        <v>153</v>
      </c>
      <c r="B10" s="44" t="s">
        <v>86</v>
      </c>
      <c r="C10" s="47"/>
      <c r="D10" s="45"/>
      <c r="E10" s="128">
        <v>29941</v>
      </c>
      <c r="F10" s="70"/>
      <c r="G10" s="70"/>
      <c r="H10" s="143">
        <f>'Раздел 2.'!E6</f>
        <v>44311.2673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148">
        <v>0</v>
      </c>
      <c r="F11" s="47"/>
      <c r="G11" s="45"/>
      <c r="H11" s="143">
        <f>'Раздел 2.'!E11</f>
        <v>767.06100000000004</v>
      </c>
      <c r="J11" s="133"/>
    </row>
    <row r="12" spans="1:10" s="42" customFormat="1" ht="30">
      <c r="A12" s="46" t="s">
        <v>154</v>
      </c>
      <c r="B12" s="44" t="s">
        <v>88</v>
      </c>
      <c r="C12" s="47"/>
      <c r="D12" s="45"/>
      <c r="E12" s="148">
        <v>0</v>
      </c>
      <c r="F12" s="47"/>
      <c r="G12" s="45"/>
      <c r="H12" s="143">
        <v>767.1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148"/>
      <c r="F13" s="47"/>
      <c r="G13" s="45"/>
      <c r="H13" s="143"/>
    </row>
    <row r="14" spans="1:10" s="42" customFormat="1" ht="15">
      <c r="A14" s="46" t="s">
        <v>129</v>
      </c>
      <c r="B14" s="44" t="s">
        <v>90</v>
      </c>
      <c r="C14" s="47"/>
      <c r="D14" s="45"/>
      <c r="E14" s="148"/>
      <c r="F14" s="47"/>
      <c r="G14" s="45"/>
      <c r="H14" s="143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148" t="s">
        <v>96</v>
      </c>
      <c r="F15" s="47"/>
      <c r="G15" s="45" t="s">
        <v>96</v>
      </c>
      <c r="H15" s="143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148" t="s">
        <v>96</v>
      </c>
      <c r="F16" s="47"/>
      <c r="G16" s="45" t="s">
        <v>96</v>
      </c>
      <c r="H16" s="143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149" t="s">
        <v>96</v>
      </c>
      <c r="F17" s="47" t="s">
        <v>96</v>
      </c>
      <c r="G17" s="45"/>
      <c r="H17" s="149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148"/>
      <c r="F18" s="47"/>
      <c r="G18" s="45"/>
      <c r="H18" s="143"/>
    </row>
    <row r="19" spans="1:8" s="42" customFormat="1" ht="30">
      <c r="A19" s="46" t="s">
        <v>148</v>
      </c>
      <c r="B19" s="44" t="s">
        <v>101</v>
      </c>
      <c r="C19" s="47"/>
      <c r="D19" s="45"/>
      <c r="E19" s="148"/>
      <c r="F19" s="47"/>
      <c r="G19" s="45"/>
      <c r="H19" s="143"/>
    </row>
    <row r="20" spans="1:8" s="42" customFormat="1" ht="30">
      <c r="A20" s="46" t="s">
        <v>149</v>
      </c>
      <c r="B20" s="44" t="s">
        <v>102</v>
      </c>
      <c r="C20" s="47"/>
      <c r="D20" s="45"/>
      <c r="E20" s="148"/>
      <c r="F20" s="47"/>
      <c r="G20" s="45"/>
      <c r="H20" s="143"/>
    </row>
    <row r="21" spans="1:8" s="42" customFormat="1" ht="30">
      <c r="A21" s="46" t="s">
        <v>150</v>
      </c>
      <c r="B21" s="44" t="s">
        <v>103</v>
      </c>
      <c r="C21" s="47"/>
      <c r="D21" s="45"/>
      <c r="E21" s="148">
        <v>615.6</v>
      </c>
      <c r="F21" s="47"/>
      <c r="G21" s="45"/>
      <c r="H21" s="143">
        <f>'Раздел 2.'!E43</f>
        <v>764.60500000000002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148" t="s">
        <v>96</v>
      </c>
      <c r="F22" s="53"/>
      <c r="G22" s="54"/>
      <c r="H22" s="150">
        <f>H8-E8</f>
        <v>2.0675199999968754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topLeftCell="A4" zoomScaleSheetLayoutView="100" workbookViewId="0">
      <selection activeCell="F13" sqref="F13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10" t="s">
        <v>356</v>
      </c>
      <c r="B1" s="211"/>
      <c r="C1" s="211"/>
      <c r="D1" s="211"/>
      <c r="E1" s="211"/>
      <c r="F1" s="211"/>
    </row>
    <row r="2" spans="1:6">
      <c r="A2" s="212"/>
      <c r="B2" s="212"/>
      <c r="C2" s="212"/>
      <c r="D2" s="212"/>
      <c r="E2" s="212"/>
      <c r="F2" s="212"/>
    </row>
    <row r="3" spans="1:6">
      <c r="A3" s="213" t="s">
        <v>157</v>
      </c>
      <c r="B3" s="213"/>
      <c r="C3" s="213"/>
      <c r="D3" s="213"/>
      <c r="E3" s="213"/>
      <c r="F3" s="213"/>
    </row>
    <row r="4" spans="1:6" ht="15" customHeight="1">
      <c r="A4" s="214" t="s">
        <v>77</v>
      </c>
      <c r="B4" s="208" t="s">
        <v>78</v>
      </c>
      <c r="C4" s="208" t="s">
        <v>158</v>
      </c>
      <c r="D4" s="208" t="s">
        <v>329</v>
      </c>
      <c r="E4" s="208"/>
      <c r="F4" s="208"/>
    </row>
    <row r="5" spans="1:6" ht="75">
      <c r="A5" s="214"/>
      <c r="B5" s="208"/>
      <c r="C5" s="208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163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166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57.9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59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9" t="s">
        <v>261</v>
      </c>
      <c r="B26" s="209"/>
      <c r="C26" s="209"/>
      <c r="D26" s="209"/>
      <c r="E26" s="209"/>
      <c r="F26" s="209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topLeftCell="A73" zoomScaleSheetLayoutView="100" workbookViewId="0">
      <selection activeCell="F87" sqref="F82:F87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11" t="s">
        <v>334</v>
      </c>
      <c r="B1" s="211"/>
      <c r="C1" s="211"/>
      <c r="D1" s="211"/>
      <c r="E1" s="211"/>
      <c r="F1" s="211"/>
    </row>
    <row r="2" spans="1:9">
      <c r="A2" s="212"/>
      <c r="B2" s="212"/>
      <c r="C2" s="212"/>
      <c r="D2" s="212"/>
      <c r="E2" s="212"/>
      <c r="F2" s="212"/>
    </row>
    <row r="3" spans="1:9">
      <c r="A3" s="215" t="s">
        <v>157</v>
      </c>
      <c r="B3" s="215"/>
      <c r="C3" s="215"/>
      <c r="D3" s="215"/>
      <c r="E3" s="215"/>
      <c r="F3" s="215"/>
    </row>
    <row r="4" spans="1:9" s="42" customFormat="1" ht="15">
      <c r="A4" s="208" t="s">
        <v>77</v>
      </c>
      <c r="B4" s="208" t="s">
        <v>78</v>
      </c>
      <c r="C4" s="208" t="s">
        <v>158</v>
      </c>
      <c r="D4" s="208" t="s">
        <v>329</v>
      </c>
      <c r="E4" s="208"/>
      <c r="F4" s="208"/>
    </row>
    <row r="5" spans="1:9" s="42" customFormat="1" ht="60">
      <c r="A5" s="208"/>
      <c r="B5" s="208"/>
      <c r="C5" s="208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37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3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3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3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151" t="s">
        <v>242</v>
      </c>
      <c r="C82" s="43" t="s">
        <v>167</v>
      </c>
      <c r="D82" s="46"/>
      <c r="E82" s="98"/>
      <c r="F82" s="232">
        <v>5.0999999999999996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232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151" t="s">
        <v>244</v>
      </c>
      <c r="C84" s="43" t="s">
        <v>167</v>
      </c>
      <c r="D84" s="46"/>
      <c r="E84" s="98"/>
      <c r="F84" s="232">
        <v>5.0999999999999996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151" t="s">
        <v>245</v>
      </c>
      <c r="C85" s="43" t="s">
        <v>335</v>
      </c>
      <c r="D85" s="46"/>
      <c r="E85" s="98"/>
      <c r="F85" s="232">
        <v>18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151" t="s">
        <v>246</v>
      </c>
      <c r="C86" s="43" t="s">
        <v>335</v>
      </c>
      <c r="D86" s="46"/>
      <c r="E86" s="98"/>
      <c r="F86" s="232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232">
        <v>18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6" t="s">
        <v>452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24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</row>
    <row r="3" spans="1:24">
      <c r="A3" s="219" t="s">
        <v>43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</row>
    <row r="4" spans="1:24" s="106" customFormat="1" ht="43.5" customHeight="1">
      <c r="A4" s="203" t="s">
        <v>338</v>
      </c>
      <c r="B4" s="203" t="s">
        <v>78</v>
      </c>
      <c r="C4" s="203" t="s">
        <v>339</v>
      </c>
      <c r="D4" s="203" t="s">
        <v>38</v>
      </c>
      <c r="E4" s="203"/>
      <c r="F4" s="203" t="s">
        <v>39</v>
      </c>
      <c r="G4" s="203" t="s">
        <v>264</v>
      </c>
      <c r="H4" s="203"/>
      <c r="I4" s="203"/>
      <c r="J4" s="203"/>
      <c r="K4" s="203" t="s">
        <v>340</v>
      </c>
      <c r="L4" s="203"/>
      <c r="M4" s="203" t="s">
        <v>40</v>
      </c>
      <c r="N4" s="203"/>
      <c r="O4" s="203"/>
      <c r="P4" s="203"/>
    </row>
    <row r="5" spans="1:24" s="106" customFormat="1" ht="76.5" customHeight="1">
      <c r="A5" s="203"/>
      <c r="B5" s="203"/>
      <c r="C5" s="203"/>
      <c r="D5" s="107" t="s">
        <v>341</v>
      </c>
      <c r="E5" s="78" t="s">
        <v>342</v>
      </c>
      <c r="F5" s="203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opLeftCell="A4"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0" t="s">
        <v>345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1:16" s="71" customFormat="1" ht="40.5" customHeight="1">
      <c r="A3" s="221" t="s">
        <v>346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</row>
    <row r="4" spans="1:16" s="71" customForma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87"/>
      <c r="N4" s="87"/>
    </row>
    <row r="5" spans="1:16" s="71" customFormat="1">
      <c r="A5" s="223" t="s">
        <v>43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87"/>
      <c r="N5" s="87"/>
    </row>
    <row r="6" spans="1:16" s="90" customFormat="1" ht="30.75" customHeight="1">
      <c r="A6" s="224" t="s">
        <v>347</v>
      </c>
      <c r="B6" s="224" t="s">
        <v>78</v>
      </c>
      <c r="C6" s="224" t="s">
        <v>348</v>
      </c>
      <c r="D6" s="227" t="s">
        <v>38</v>
      </c>
      <c r="E6" s="228"/>
      <c r="F6" s="224" t="s">
        <v>349</v>
      </c>
      <c r="G6" s="224" t="s">
        <v>44</v>
      </c>
      <c r="H6" s="224"/>
      <c r="I6" s="224"/>
      <c r="J6" s="224"/>
      <c r="K6" s="224"/>
      <c r="L6" s="224" t="s">
        <v>350</v>
      </c>
      <c r="M6" s="89"/>
      <c r="N6" s="89"/>
    </row>
    <row r="7" spans="1:16" s="90" customFormat="1" ht="131.25">
      <c r="A7" s="224"/>
      <c r="B7" s="224"/>
      <c r="C7" s="224"/>
      <c r="D7" s="72" t="s">
        <v>357</v>
      </c>
      <c r="E7" s="73" t="s">
        <v>358</v>
      </c>
      <c r="F7" s="224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24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29" t="s">
        <v>454</v>
      </c>
      <c r="C16" s="229"/>
      <c r="D16" s="229"/>
      <c r="E16" s="229"/>
      <c r="F16" s="76"/>
      <c r="G16" s="230" t="s">
        <v>455</v>
      </c>
      <c r="H16" s="230"/>
      <c r="I16" s="134"/>
      <c r="J16" s="226"/>
      <c r="K16" s="226"/>
      <c r="L16" s="76"/>
    </row>
    <row r="17" spans="1:12" s="102" customFormat="1" ht="12">
      <c r="A17" s="100"/>
      <c r="B17" s="225" t="s">
        <v>46</v>
      </c>
      <c r="C17" s="225"/>
      <c r="D17" s="225"/>
      <c r="E17" s="225"/>
      <c r="F17" s="101"/>
      <c r="G17" s="225" t="s">
        <v>47</v>
      </c>
      <c r="H17" s="225"/>
      <c r="I17" s="100"/>
      <c r="J17" s="225" t="s">
        <v>48</v>
      </c>
      <c r="K17" s="225"/>
      <c r="L17" s="100"/>
    </row>
    <row r="18" spans="1:12" s="95" customFormat="1" ht="33.75" customHeight="1">
      <c r="A18" s="76"/>
      <c r="B18" s="229" t="s">
        <v>444</v>
      </c>
      <c r="C18" s="229"/>
      <c r="D18" s="229"/>
      <c r="E18" s="229"/>
      <c r="F18" s="103"/>
      <c r="G18" s="229" t="s">
        <v>445</v>
      </c>
      <c r="H18" s="229"/>
      <c r="I18" s="76"/>
      <c r="J18" s="226"/>
      <c r="K18" s="226"/>
      <c r="L18" s="76"/>
    </row>
    <row r="19" spans="1:12" s="95" customFormat="1" ht="18.75">
      <c r="A19" s="76"/>
      <c r="B19" s="225" t="s">
        <v>46</v>
      </c>
      <c r="C19" s="225"/>
      <c r="D19" s="225"/>
      <c r="E19" s="225"/>
      <c r="F19" s="76"/>
      <c r="G19" s="225" t="s">
        <v>47</v>
      </c>
      <c r="H19" s="225"/>
      <c r="I19" s="76"/>
      <c r="J19" s="225" t="s">
        <v>48</v>
      </c>
      <c r="K19" s="225"/>
      <c r="L19" s="76"/>
    </row>
    <row r="20" spans="1:12" s="95" customFormat="1" ht="18.75">
      <c r="A20" s="76"/>
      <c r="B20" s="229">
        <v>88213794078</v>
      </c>
      <c r="C20" s="229"/>
      <c r="D20" s="229"/>
      <c r="E20" s="229"/>
      <c r="F20" s="76"/>
      <c r="G20" s="231">
        <v>43850</v>
      </c>
      <c r="H20" s="230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25" t="s">
        <v>355</v>
      </c>
      <c r="C21" s="225"/>
      <c r="D21" s="225"/>
      <c r="E21" s="225"/>
      <c r="F21" s="100"/>
      <c r="G21" s="225" t="s">
        <v>49</v>
      </c>
      <c r="H21" s="225"/>
      <c r="I21" s="104"/>
      <c r="J21" s="104"/>
      <c r="K21" s="104"/>
      <c r="L21" s="104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2019-10-08T08:14:23Z</cp:lastPrinted>
  <dcterms:created xsi:type="dcterms:W3CDTF">2001-07-17T13:47:10Z</dcterms:created>
  <dcterms:modified xsi:type="dcterms:W3CDTF">2020-02-03T13:44:29Z</dcterms:modified>
</cp:coreProperties>
</file>