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Table1" sheetId="1" r:id="rId1"/>
  </sheets>
  <definedNames>
    <definedName name="_xlnm.Print_Titles" localSheetId="0">Table1!$9:$9</definedName>
  </definedNames>
  <calcPr calcId="145621"/>
</workbook>
</file>

<file path=xl/calcChain.xml><?xml version="1.0" encoding="utf-8"?>
<calcChain xmlns="http://schemas.openxmlformats.org/spreadsheetml/2006/main">
  <c r="D28" i="1" l="1"/>
  <c r="D12" i="1" l="1"/>
  <c r="D13" i="1"/>
  <c r="D14" i="1"/>
  <c r="D16" i="1"/>
  <c r="D17" i="1"/>
  <c r="D18" i="1"/>
  <c r="D19" i="1"/>
  <c r="D21" i="1"/>
  <c r="D22" i="1"/>
  <c r="D23" i="1"/>
  <c r="D25" i="1"/>
  <c r="D26" i="1"/>
  <c r="D27" i="1"/>
  <c r="D29" i="1"/>
  <c r="D30" i="1"/>
  <c r="D31" i="1"/>
  <c r="D32" i="1"/>
  <c r="D33" i="1"/>
  <c r="D34" i="1"/>
  <c r="D35" i="1"/>
  <c r="D36" i="1"/>
  <c r="D37" i="1"/>
  <c r="D38" i="1"/>
  <c r="F36" i="1"/>
  <c r="E36" i="1"/>
  <c r="F24" i="1"/>
  <c r="E24" i="1"/>
  <c r="C36" i="1"/>
  <c r="B11" i="1"/>
  <c r="C24" i="1" l="1"/>
  <c r="D24" i="1" s="1"/>
  <c r="B24" i="1"/>
  <c r="B28" i="1" l="1"/>
  <c r="F20" i="1"/>
  <c r="E20" i="1"/>
  <c r="B20" i="1"/>
  <c r="C20" i="1"/>
  <c r="F15" i="1"/>
  <c r="E15" i="1"/>
  <c r="B15" i="1"/>
  <c r="C15" i="1"/>
  <c r="D15" i="1" s="1"/>
  <c r="F11" i="1"/>
  <c r="E11" i="1"/>
  <c r="C11" i="1"/>
  <c r="D11" i="1" s="1"/>
  <c r="D20" i="1" l="1"/>
  <c r="C10" i="1"/>
  <c r="E10" i="1"/>
  <c r="F10" i="1"/>
  <c r="B10" i="1"/>
  <c r="D10" i="1" l="1"/>
</calcChain>
</file>

<file path=xl/sharedStrings.xml><?xml version="1.0" encoding="utf-8"?>
<sst xmlns="http://schemas.openxmlformats.org/spreadsheetml/2006/main" count="39" uniqueCount="37">
  <si>
    <t/>
  </si>
  <si>
    <t>Наименование</t>
  </si>
  <si>
    <t>ВСЕГО</t>
  </si>
  <si>
    <t>Муниципальная программа "Развитие экономики"</t>
  </si>
  <si>
    <t>Подпрограмма "Развитие лесопромышленного комплекса"</t>
  </si>
  <si>
    <t>Подпрограмма "Поддержка сельхозтоваропроизводителей"</t>
  </si>
  <si>
    <t>Подпрограмма "Поддержка и развитие малого и среднего предпринимательства"</t>
  </si>
  <si>
    <t>Муниципальная программа "Территориальное развитие"</t>
  </si>
  <si>
    <t>Подпрограмма "Развитие систем инженерной инфраструктуры и обращения с отходами"</t>
  </si>
  <si>
    <t>Подпрограмма "Улучшение жилищных условий"</t>
  </si>
  <si>
    <t>Подпрограмма "Повышение безопасности дорожного движения в муниципальном районе "Усть-Куломский"</t>
  </si>
  <si>
    <t>Муниципальная программа "Развитие образования"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</si>
  <si>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</si>
  <si>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</si>
  <si>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"Обеспечение реализации муниципальной программы "Развитие образования"</t>
  </si>
  <si>
    <t>Муниципальная программа "Муниципальное управление"</t>
  </si>
  <si>
    <t>Подпрограмма "Электронный муниципалитет"</t>
  </si>
  <si>
    <t>Подпрограмма "Обеспечение предупреждения и ликвидации возможных чрезвычайных ситуаций и последствий стихийных бедствий"</t>
  </si>
  <si>
    <t>Подпрограмма "Обеспечение правопорядка и общественной безопасности"</t>
  </si>
  <si>
    <t>Муниципальная программа "Развитие физической культуры и спорта"</t>
  </si>
  <si>
    <t>Муниципальная программа "Молодежь района"</t>
  </si>
  <si>
    <t>Подпрограмма "Профилактика терроризма, его идеологии и экстремистских проявлений"</t>
  </si>
  <si>
    <t>СУММА (рублей)</t>
  </si>
  <si>
    <t>отклонения</t>
  </si>
  <si>
    <t>Сравнительная таблица по расходам в разрезе муниципальных программ</t>
  </si>
  <si>
    <t>2023 год</t>
  </si>
  <si>
    <t>Приложение № 2 к пояснительной записке</t>
  </si>
  <si>
    <t>2024 год</t>
  </si>
  <si>
    <t>Подпрограмма "Развитие транспортной инфраструктуры, обеспечения безопасности дорожного движения и транспортного обслуживания населения"</t>
  </si>
  <si>
    <t>Подпрограмма "Развитие кадрового потенциала системы муниципального управления"</t>
  </si>
  <si>
    <t>Подпрограмма "Поддержка социально ориентированных некоммерческих организаций"</t>
  </si>
  <si>
    <t>Муниципальная программа "Развитие культуры"</t>
  </si>
  <si>
    <t>Муниципальная программа "Управление муниципальным имуществом"</t>
  </si>
  <si>
    <t>2025 год</t>
  </si>
  <si>
    <t>2022 год (на 01.11.2022г.)</t>
  </si>
  <si>
    <t>Муниципальная программа "Обеспечение безопасности жизнедеятельности населения" (с 01.01.23г. Муниципальная программа "Обеспечение предупреждения и ликвидации возможных чрезвычайных ситуаций и последствий стихийных бедствий")</t>
  </si>
  <si>
    <t>Муниципальная программа "Профилактика правонарушений и обеспечение общественной безопасности" (с 01.01.2023г.)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</si>
</sst>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right" vertical="top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8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workbookViewId="0">
      <selection activeCell="D38" sqref="D37:D38"/>
    </sheetView>
  </sheetViews>
  <sheetFormatPr defaultRowHeight="13.2" x14ac:dyDescent="0.25"/>
  <cols>
    <col min="1" max="1" width="46" customWidth="1"/>
    <col min="2" max="2" width="19.44140625" customWidth="1"/>
    <col min="3" max="3" width="17.88671875" customWidth="1"/>
    <col min="4" max="4" width="19.6640625" customWidth="1"/>
    <col min="5" max="5" width="18.21875" customWidth="1"/>
    <col min="6" max="6" width="18.33203125" customWidth="1"/>
  </cols>
  <sheetData>
    <row r="1" spans="1:6" ht="20.7" customHeight="1" x14ac:dyDescent="0.25">
      <c r="C1" s="27" t="s">
        <v>26</v>
      </c>
      <c r="D1" s="27"/>
      <c r="E1" s="27"/>
      <c r="F1" s="27"/>
    </row>
    <row r="4" spans="1:6" ht="25.35" customHeight="1" x14ac:dyDescent="0.25">
      <c r="A4" s="24" t="s">
        <v>24</v>
      </c>
      <c r="B4" s="24"/>
      <c r="C4" s="24"/>
      <c r="D4" s="24"/>
      <c r="E4" s="24"/>
      <c r="F4" s="24"/>
    </row>
    <row r="5" spans="1:6" ht="14.7" customHeight="1" x14ac:dyDescent="0.25">
      <c r="A5" s="11"/>
      <c r="B5" s="11"/>
      <c r="C5" s="11"/>
      <c r="D5" s="11"/>
      <c r="E5" s="11"/>
      <c r="F5" s="11"/>
    </row>
    <row r="6" spans="1:6" ht="14.7" customHeight="1" x14ac:dyDescent="0.25">
      <c r="A6" s="11"/>
      <c r="B6" s="11"/>
      <c r="C6" s="11"/>
      <c r="D6" s="11"/>
      <c r="E6" s="11"/>
      <c r="F6" s="11"/>
    </row>
    <row r="7" spans="1:6" ht="17.55" customHeight="1" x14ac:dyDescent="0.25">
      <c r="A7" s="25" t="s">
        <v>1</v>
      </c>
      <c r="B7" s="28" t="s">
        <v>22</v>
      </c>
      <c r="C7" s="29"/>
      <c r="D7" s="29"/>
      <c r="E7" s="29"/>
      <c r="F7" s="29"/>
    </row>
    <row r="8" spans="1:6" ht="39.6" customHeight="1" x14ac:dyDescent="0.25">
      <c r="A8" s="26" t="s">
        <v>0</v>
      </c>
      <c r="B8" s="9" t="s">
        <v>34</v>
      </c>
      <c r="C8" s="9" t="s">
        <v>25</v>
      </c>
      <c r="D8" s="10" t="s">
        <v>23</v>
      </c>
      <c r="E8" s="9" t="s">
        <v>27</v>
      </c>
      <c r="F8" s="9" t="s">
        <v>33</v>
      </c>
    </row>
    <row r="9" spans="1:6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</row>
    <row r="10" spans="1:6" ht="32.4" customHeight="1" x14ac:dyDescent="0.25">
      <c r="A10" s="1" t="s">
        <v>2</v>
      </c>
      <c r="B10" s="19">
        <f>SUM(B11+B15+B20+B24+B28+B32+B33+B34+B35)</f>
        <v>1726722812.3900001</v>
      </c>
      <c r="C10" s="19">
        <f>SUM(C11+C15+C20+C24+C28+C32+C33+C34+C35+C36)</f>
        <v>1599128020.47</v>
      </c>
      <c r="D10" s="19">
        <f>C10-B10</f>
        <v>-127594791.92000008</v>
      </c>
      <c r="E10" s="19">
        <f t="shared" ref="E10:F10" si="0">SUM(E11+E15+E20+E24+E28+E32+E33+E34+E35+E36)</f>
        <v>1459199348.0000002</v>
      </c>
      <c r="F10" s="19">
        <f t="shared" si="0"/>
        <v>1466881590.5900004</v>
      </c>
    </row>
    <row r="11" spans="1:6" ht="31.2" x14ac:dyDescent="0.25">
      <c r="A11" s="5" t="s">
        <v>3</v>
      </c>
      <c r="B11" s="6">
        <f>SUM(B12:B14)</f>
        <v>6859134.96</v>
      </c>
      <c r="C11" s="6">
        <f>SUM(C12:C14)</f>
        <v>4037552</v>
      </c>
      <c r="D11" s="2">
        <f t="shared" ref="D11:D38" si="1">C11-B11</f>
        <v>-2821582.96</v>
      </c>
      <c r="E11" s="6">
        <f>SUM(E12:E14)</f>
        <v>4037552</v>
      </c>
      <c r="F11" s="6">
        <f>SUM(F12:F14)</f>
        <v>4037552</v>
      </c>
    </row>
    <row r="12" spans="1:6" ht="31.2" x14ac:dyDescent="0.25">
      <c r="A12" s="8" t="s">
        <v>4</v>
      </c>
      <c r="B12" s="4">
        <v>5199134.96</v>
      </c>
      <c r="C12" s="4">
        <v>4017552</v>
      </c>
      <c r="D12" s="4">
        <f t="shared" si="1"/>
        <v>-1181582.96</v>
      </c>
      <c r="E12" s="4">
        <v>4017552</v>
      </c>
      <c r="F12" s="4">
        <v>4017552</v>
      </c>
    </row>
    <row r="13" spans="1:6" ht="31.2" x14ac:dyDescent="0.25">
      <c r="A13" s="8" t="s">
        <v>5</v>
      </c>
      <c r="B13" s="4">
        <v>1390000</v>
      </c>
      <c r="C13" s="4">
        <v>0</v>
      </c>
      <c r="D13" s="4">
        <f t="shared" si="1"/>
        <v>-1390000</v>
      </c>
      <c r="E13" s="4">
        <v>0</v>
      </c>
      <c r="F13" s="4">
        <v>0</v>
      </c>
    </row>
    <row r="14" spans="1:6" ht="31.2" x14ac:dyDescent="0.25">
      <c r="A14" s="8" t="s">
        <v>6</v>
      </c>
      <c r="B14" s="4">
        <v>270000</v>
      </c>
      <c r="C14" s="4">
        <v>20000</v>
      </c>
      <c r="D14" s="4">
        <f t="shared" si="1"/>
        <v>-250000</v>
      </c>
      <c r="E14" s="4">
        <v>20000</v>
      </c>
      <c r="F14" s="4">
        <v>20000</v>
      </c>
    </row>
    <row r="15" spans="1:6" ht="31.2" x14ac:dyDescent="0.25">
      <c r="A15" s="5" t="s">
        <v>7</v>
      </c>
      <c r="B15" s="6">
        <f>SUM(B16:B19)</f>
        <v>351832157.16000003</v>
      </c>
      <c r="C15" s="6">
        <f>SUM(C16:C19)</f>
        <v>314044597.63999999</v>
      </c>
      <c r="D15" s="2">
        <f t="shared" si="1"/>
        <v>-37787559.520000041</v>
      </c>
      <c r="E15" s="6">
        <f>SUM(E16:E19)</f>
        <v>183282800.19999999</v>
      </c>
      <c r="F15" s="6">
        <f>SUM(F16:F19)</f>
        <v>225922342.79000002</v>
      </c>
    </row>
    <row r="16" spans="1:6" ht="62.4" x14ac:dyDescent="0.25">
      <c r="A16" s="3" t="s">
        <v>28</v>
      </c>
      <c r="B16" s="4">
        <v>130154591.76000001</v>
      </c>
      <c r="C16" s="4">
        <v>56263030</v>
      </c>
      <c r="D16" s="4">
        <f t="shared" si="1"/>
        <v>-73891561.760000005</v>
      </c>
      <c r="E16" s="4">
        <v>57309300</v>
      </c>
      <c r="F16" s="4">
        <v>59361620</v>
      </c>
    </row>
    <row r="17" spans="1:6" ht="31.2" x14ac:dyDescent="0.25">
      <c r="A17" s="8" t="s">
        <v>8</v>
      </c>
      <c r="B17" s="4">
        <v>15022856.880000001</v>
      </c>
      <c r="C17" s="4">
        <v>200081772</v>
      </c>
      <c r="D17" s="4">
        <f t="shared" si="1"/>
        <v>185058915.12</v>
      </c>
      <c r="E17" s="4">
        <v>74870480.200000003</v>
      </c>
      <c r="F17" s="4">
        <v>105542017.79000001</v>
      </c>
    </row>
    <row r="18" spans="1:6" ht="31.2" x14ac:dyDescent="0.25">
      <c r="A18" s="8" t="s">
        <v>9</v>
      </c>
      <c r="B18" s="4">
        <v>203780886.52000001</v>
      </c>
      <c r="C18" s="4">
        <v>54864795.640000001</v>
      </c>
      <c r="D18" s="4">
        <f t="shared" si="1"/>
        <v>-148916090.88</v>
      </c>
      <c r="E18" s="4">
        <v>48016020</v>
      </c>
      <c r="F18" s="4">
        <v>57708705</v>
      </c>
    </row>
    <row r="19" spans="1:6" ht="46.8" x14ac:dyDescent="0.25">
      <c r="A19" s="3" t="s">
        <v>10</v>
      </c>
      <c r="B19" s="4">
        <v>2873822</v>
      </c>
      <c r="C19" s="4">
        <v>2835000</v>
      </c>
      <c r="D19" s="4">
        <f t="shared" si="1"/>
        <v>-38822</v>
      </c>
      <c r="E19" s="4">
        <v>3087000</v>
      </c>
      <c r="F19" s="4">
        <v>3310000</v>
      </c>
    </row>
    <row r="20" spans="1:6" ht="31.2" x14ac:dyDescent="0.25">
      <c r="A20" s="5" t="s">
        <v>11</v>
      </c>
      <c r="B20" s="6">
        <f>SUM(B21:B23)</f>
        <v>1080947998.1499999</v>
      </c>
      <c r="C20" s="6">
        <f>SUM(C21:C23)</f>
        <v>1025827281.53</v>
      </c>
      <c r="D20" s="2">
        <f t="shared" si="1"/>
        <v>-55120716.619999886</v>
      </c>
      <c r="E20" s="6">
        <f t="shared" ref="E20:F20" si="2">SUM(E21:E23)</f>
        <v>1023880657.83</v>
      </c>
      <c r="F20" s="6">
        <f t="shared" si="2"/>
        <v>989081257.83000004</v>
      </c>
    </row>
    <row r="21" spans="1:6" ht="31.2" x14ac:dyDescent="0.25">
      <c r="A21" s="3" t="s">
        <v>12</v>
      </c>
      <c r="B21" s="4">
        <v>988637765.62</v>
      </c>
      <c r="C21" s="23">
        <v>930497506.76999998</v>
      </c>
      <c r="D21" s="4">
        <f t="shared" si="1"/>
        <v>-58140258.850000024</v>
      </c>
      <c r="E21" s="23">
        <v>928611474.13</v>
      </c>
      <c r="F21" s="23">
        <v>893841074.13</v>
      </c>
    </row>
    <row r="22" spans="1:6" ht="31.2" x14ac:dyDescent="0.25">
      <c r="A22" s="3" t="s">
        <v>13</v>
      </c>
      <c r="B22" s="4">
        <v>29159740.550000001</v>
      </c>
      <c r="C22" s="4">
        <v>33631720.390000001</v>
      </c>
      <c r="D22" s="4">
        <f t="shared" si="1"/>
        <v>4471979.84</v>
      </c>
      <c r="E22" s="4">
        <v>33570821.990000002</v>
      </c>
      <c r="F22" s="4">
        <v>33541821.989999998</v>
      </c>
    </row>
    <row r="23" spans="1:6" ht="46.8" x14ac:dyDescent="0.25">
      <c r="A23" s="3" t="s">
        <v>14</v>
      </c>
      <c r="B23" s="4">
        <v>63150491.979999997</v>
      </c>
      <c r="C23" s="4">
        <v>61698054.369999997</v>
      </c>
      <c r="D23" s="4">
        <f t="shared" si="1"/>
        <v>-1452437.6099999994</v>
      </c>
      <c r="E23" s="4">
        <v>61698361.710000001</v>
      </c>
      <c r="F23" s="4">
        <v>61698361.710000001</v>
      </c>
    </row>
    <row r="24" spans="1:6" ht="31.2" x14ac:dyDescent="0.25">
      <c r="A24" s="5" t="s">
        <v>15</v>
      </c>
      <c r="B24" s="6">
        <f>SUM(B25:B27)</f>
        <v>2582960.13</v>
      </c>
      <c r="C24" s="6">
        <f t="shared" ref="C24:F24" si="3">SUM(C25:C27)</f>
        <v>3010000</v>
      </c>
      <c r="D24" s="2">
        <f t="shared" si="1"/>
        <v>427039.87000000011</v>
      </c>
      <c r="E24" s="6">
        <f t="shared" si="3"/>
        <v>2200000</v>
      </c>
      <c r="F24" s="6">
        <f t="shared" si="3"/>
        <v>2200000</v>
      </c>
    </row>
    <row r="25" spans="1:6" ht="46.8" x14ac:dyDescent="0.25">
      <c r="A25" s="3" t="s">
        <v>29</v>
      </c>
      <c r="B25" s="4">
        <v>741140</v>
      </c>
      <c r="C25" s="4">
        <v>550000</v>
      </c>
      <c r="D25" s="4">
        <f t="shared" si="1"/>
        <v>-191140</v>
      </c>
      <c r="E25" s="4">
        <v>400000</v>
      </c>
      <c r="F25" s="4">
        <v>400000</v>
      </c>
    </row>
    <row r="26" spans="1:6" ht="31.2" x14ac:dyDescent="0.25">
      <c r="A26" s="3" t="s">
        <v>16</v>
      </c>
      <c r="B26" s="4">
        <v>800000</v>
      </c>
      <c r="C26" s="4">
        <v>800000</v>
      </c>
      <c r="D26" s="4">
        <f t="shared" si="1"/>
        <v>0</v>
      </c>
      <c r="E26" s="4">
        <v>800000</v>
      </c>
      <c r="F26" s="4">
        <v>800000</v>
      </c>
    </row>
    <row r="27" spans="1:6" ht="46.8" x14ac:dyDescent="0.25">
      <c r="A27" s="3" t="s">
        <v>30</v>
      </c>
      <c r="B27" s="4">
        <v>1041820.13</v>
      </c>
      <c r="C27" s="4">
        <v>1660000</v>
      </c>
      <c r="D27" s="4">
        <f t="shared" si="1"/>
        <v>618179.87</v>
      </c>
      <c r="E27" s="4">
        <v>1000000</v>
      </c>
      <c r="F27" s="4">
        <v>1000000</v>
      </c>
    </row>
    <row r="28" spans="1:6" ht="109.2" x14ac:dyDescent="0.25">
      <c r="A28" s="12" t="s">
        <v>35</v>
      </c>
      <c r="B28" s="6">
        <f>SUM(B29:B31)</f>
        <v>26435065.439999998</v>
      </c>
      <c r="C28" s="2">
        <v>1546000</v>
      </c>
      <c r="D28" s="2">
        <f t="shared" si="1"/>
        <v>-24889065.439999998</v>
      </c>
      <c r="E28" s="2">
        <v>1546000</v>
      </c>
      <c r="F28" s="2">
        <v>1546000</v>
      </c>
    </row>
    <row r="29" spans="1:6" ht="62.4" x14ac:dyDescent="0.25">
      <c r="A29" s="3" t="s">
        <v>17</v>
      </c>
      <c r="B29" s="4">
        <v>25428965.030000001</v>
      </c>
      <c r="C29" s="4">
        <v>0</v>
      </c>
      <c r="D29" s="4">
        <f t="shared" si="1"/>
        <v>-25428965.030000001</v>
      </c>
      <c r="E29" s="4">
        <v>0</v>
      </c>
      <c r="F29" s="4">
        <v>0</v>
      </c>
    </row>
    <row r="30" spans="1:6" ht="31.2" x14ac:dyDescent="0.25">
      <c r="A30" s="3" t="s">
        <v>18</v>
      </c>
      <c r="B30" s="4">
        <v>784883.33</v>
      </c>
      <c r="C30" s="4">
        <v>0</v>
      </c>
      <c r="D30" s="4">
        <f t="shared" si="1"/>
        <v>-784883.33</v>
      </c>
      <c r="E30" s="4">
        <v>0</v>
      </c>
      <c r="F30" s="4">
        <v>0</v>
      </c>
    </row>
    <row r="31" spans="1:6" ht="31.2" x14ac:dyDescent="0.25">
      <c r="A31" s="8" t="s">
        <v>21</v>
      </c>
      <c r="B31" s="4">
        <v>221217.08</v>
      </c>
      <c r="C31" s="4">
        <v>0</v>
      </c>
      <c r="D31" s="4">
        <f t="shared" si="1"/>
        <v>-221217.08</v>
      </c>
      <c r="E31" s="4">
        <v>0</v>
      </c>
      <c r="F31" s="4">
        <v>0</v>
      </c>
    </row>
    <row r="32" spans="1:6" ht="31.2" x14ac:dyDescent="0.25">
      <c r="A32" s="12" t="s">
        <v>31</v>
      </c>
      <c r="B32" s="6">
        <v>169478052.87</v>
      </c>
      <c r="C32" s="6">
        <v>172849743.53999999</v>
      </c>
      <c r="D32" s="2">
        <f t="shared" si="1"/>
        <v>3371690.6699999869</v>
      </c>
      <c r="E32" s="6">
        <v>166602814.90000001</v>
      </c>
      <c r="F32" s="6">
        <v>166544914.90000001</v>
      </c>
    </row>
    <row r="33" spans="1:6" ht="31.2" x14ac:dyDescent="0.25">
      <c r="A33" s="5" t="s">
        <v>19</v>
      </c>
      <c r="B33" s="6">
        <v>77136193.180000007</v>
      </c>
      <c r="C33" s="6">
        <v>65588172.549999997</v>
      </c>
      <c r="D33" s="2">
        <f t="shared" si="1"/>
        <v>-11548020.63000001</v>
      </c>
      <c r="E33" s="6">
        <v>65386079.890000001</v>
      </c>
      <c r="F33" s="6">
        <v>65286079.890000001</v>
      </c>
    </row>
    <row r="34" spans="1:6" ht="31.2" x14ac:dyDescent="0.25">
      <c r="A34" s="5" t="s">
        <v>20</v>
      </c>
      <c r="B34" s="13">
        <v>300000</v>
      </c>
      <c r="C34" s="13">
        <v>300000</v>
      </c>
      <c r="D34" s="2">
        <f t="shared" si="1"/>
        <v>0</v>
      </c>
      <c r="E34" s="13">
        <v>300000</v>
      </c>
      <c r="F34" s="13">
        <v>300000</v>
      </c>
    </row>
    <row r="35" spans="1:6" ht="31.2" x14ac:dyDescent="0.25">
      <c r="A35" s="14" t="s">
        <v>32</v>
      </c>
      <c r="B35" s="15">
        <v>11151250.5</v>
      </c>
      <c r="C35" s="20">
        <v>11175673.210000001</v>
      </c>
      <c r="D35" s="2">
        <f t="shared" si="1"/>
        <v>24422.710000000894</v>
      </c>
      <c r="E35" s="16">
        <v>11214443.18</v>
      </c>
      <c r="F35" s="16">
        <v>11214443.18</v>
      </c>
    </row>
    <row r="36" spans="1:6" ht="62.4" x14ac:dyDescent="0.25">
      <c r="A36" s="17" t="s">
        <v>36</v>
      </c>
      <c r="B36" s="21">
        <v>0</v>
      </c>
      <c r="C36" s="21">
        <f>SUM(C37:C38)</f>
        <v>749000</v>
      </c>
      <c r="D36" s="2">
        <f t="shared" si="1"/>
        <v>749000</v>
      </c>
      <c r="E36" s="21">
        <f t="shared" ref="E36:F36" si="4">SUM(E37:E38)</f>
        <v>749000</v>
      </c>
      <c r="F36" s="21">
        <f t="shared" si="4"/>
        <v>749000</v>
      </c>
    </row>
    <row r="37" spans="1:6" ht="31.2" x14ac:dyDescent="0.25">
      <c r="A37" s="18" t="s">
        <v>18</v>
      </c>
      <c r="B37" s="22">
        <v>0</v>
      </c>
      <c r="C37" s="22">
        <v>519000</v>
      </c>
      <c r="D37" s="4">
        <f t="shared" si="1"/>
        <v>519000</v>
      </c>
      <c r="E37" s="22">
        <v>519000</v>
      </c>
      <c r="F37" s="22">
        <v>519000</v>
      </c>
    </row>
    <row r="38" spans="1:6" ht="31.2" x14ac:dyDescent="0.25">
      <c r="A38" s="18" t="s">
        <v>21</v>
      </c>
      <c r="B38" s="22">
        <v>0</v>
      </c>
      <c r="C38" s="22">
        <v>230000</v>
      </c>
      <c r="D38" s="4">
        <f t="shared" si="1"/>
        <v>230000</v>
      </c>
      <c r="E38" s="22">
        <v>230000</v>
      </c>
      <c r="F38" s="22">
        <v>230000</v>
      </c>
    </row>
  </sheetData>
  <mergeCells count="4">
    <mergeCell ref="A4:F4"/>
    <mergeCell ref="A7:A8"/>
    <mergeCell ref="C1:F1"/>
    <mergeCell ref="B7:F7"/>
  </mergeCells>
  <pageMargins left="0.98425196850393704" right="0.47244094488188981" top="0.51181102362204722" bottom="0.51181102362204722" header="0.31496062992125984" footer="0.31496062992125984"/>
  <pageSetup paperSize="9" scale="5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2022-11-11T05:58:51Z</dcterms:modified>
</cp:coreProperties>
</file>