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6" windowWidth="14808" windowHeight="7956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9" i="1" l="1"/>
  <c r="I10" i="1"/>
  <c r="I12" i="1"/>
  <c r="I13" i="1"/>
  <c r="I14" i="1"/>
  <c r="I15" i="1"/>
  <c r="I16" i="1"/>
  <c r="I17" i="1"/>
  <c r="I18" i="1"/>
  <c r="I20" i="1"/>
  <c r="I21" i="1"/>
  <c r="I22" i="1"/>
  <c r="I23" i="1"/>
  <c r="I24" i="1"/>
  <c r="I26" i="1"/>
  <c r="I27" i="1"/>
  <c r="I28" i="1"/>
  <c r="I29" i="1"/>
  <c r="I30" i="1"/>
  <c r="I34" i="1"/>
  <c r="I35" i="1"/>
  <c r="I36" i="1"/>
  <c r="I37" i="1"/>
  <c r="I38" i="1"/>
  <c r="I39" i="1"/>
  <c r="I40" i="1"/>
  <c r="I41" i="1"/>
  <c r="I42" i="1"/>
  <c r="I43" i="1"/>
  <c r="H9" i="1"/>
  <c r="H10" i="1"/>
  <c r="H12" i="1"/>
  <c r="H13" i="1"/>
  <c r="H14" i="1"/>
  <c r="H15" i="1"/>
  <c r="H16" i="1"/>
  <c r="H17" i="1"/>
  <c r="H20" i="1"/>
  <c r="H21" i="1"/>
  <c r="H22" i="1"/>
  <c r="H23" i="1"/>
  <c r="H24" i="1"/>
  <c r="H26" i="1"/>
  <c r="H27" i="1"/>
  <c r="H28" i="1"/>
  <c r="H29" i="1"/>
  <c r="H30" i="1"/>
  <c r="H34" i="1"/>
  <c r="H35" i="1"/>
  <c r="H36" i="1"/>
  <c r="H37" i="1"/>
  <c r="H38" i="1"/>
  <c r="H39" i="1"/>
  <c r="H40" i="1"/>
  <c r="H41" i="1"/>
  <c r="H42" i="1"/>
  <c r="H43" i="1"/>
  <c r="D31" i="1"/>
  <c r="E31" i="1"/>
  <c r="D25" i="1"/>
  <c r="D8" i="1" s="1"/>
  <c r="E25" i="1"/>
  <c r="F25" i="1"/>
  <c r="I25" i="1" s="1"/>
  <c r="G25" i="1"/>
  <c r="G8" i="1" s="1"/>
  <c r="D11" i="1"/>
  <c r="E11" i="1"/>
  <c r="E8" i="1" s="1"/>
  <c r="F11" i="1"/>
  <c r="I11" i="1" s="1"/>
  <c r="G11" i="1"/>
  <c r="C11" i="1"/>
  <c r="C19" i="1"/>
  <c r="H25" i="1" l="1"/>
  <c r="H11" i="1"/>
  <c r="C33" i="1"/>
  <c r="C32" i="1" s="1"/>
  <c r="C31" i="1" s="1"/>
  <c r="G33" i="1" l="1"/>
  <c r="G32" i="1" l="1"/>
  <c r="G31" i="1" s="1"/>
  <c r="G7" i="1" l="1"/>
  <c r="F19" i="1" l="1"/>
  <c r="E33" i="1"/>
  <c r="F33" i="1"/>
  <c r="H33" i="1" l="1"/>
  <c r="I33" i="1"/>
  <c r="I19" i="1"/>
  <c r="H19" i="1"/>
  <c r="F8" i="1"/>
  <c r="F32" i="1"/>
  <c r="I32" i="1" l="1"/>
  <c r="H32" i="1"/>
  <c r="F31" i="1"/>
  <c r="I8" i="1"/>
  <c r="H8" i="1"/>
  <c r="E32" i="1"/>
  <c r="D33" i="1"/>
  <c r="H31" i="1" l="1"/>
  <c r="I31" i="1"/>
  <c r="D32" i="1"/>
  <c r="D7" i="1" l="1"/>
  <c r="F7" i="1" l="1"/>
  <c r="E7" i="1"/>
  <c r="D2" i="1"/>
  <c r="F2" i="1" l="1"/>
  <c r="I7" i="1"/>
  <c r="I2" i="1" s="1"/>
  <c r="E2" i="1"/>
  <c r="C25" i="1"/>
  <c r="C8" i="1"/>
  <c r="C7" i="1" l="1"/>
  <c r="H7" i="1" s="1"/>
  <c r="H2" i="1" s="1"/>
</calcChain>
</file>

<file path=xl/sharedStrings.xml><?xml version="1.0" encoding="utf-8"?>
<sst xmlns="http://schemas.openxmlformats.org/spreadsheetml/2006/main" count="83" uniqueCount="83">
  <si>
    <t>1 00 00000 00 0000 000</t>
  </si>
  <si>
    <t>НАЛОГОВЫЕ И НЕНАЛОГОВЫЕ ДОХОДЫ</t>
  </si>
  <si>
    <t>1 01 00000 00 0000 000</t>
  </si>
  <si>
    <t>1 03 00000 00 0000 000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</si>
  <si>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</si>
  <si>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</si>
  <si>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</si>
  <si>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</si>
  <si>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</si>
  <si>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</si>
  <si>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</si>
  <si>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</si>
  <si>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</si>
  <si>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</si>
  <si>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</si>
  <si>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</si>
  <si>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</si>
  <si>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</si>
  <si>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</si>
  <si>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</si>
  <si>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</si>
  <si>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</si>
  <si>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</si>
  <si>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</si>
  <si>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</si>
  <si>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</si>
  <si>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</si>
  <si>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</si>
  <si>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</si>
  <si>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</si>
  <si>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</si>
  <si>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</si>
  <si>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</si>
  <si>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</si>
  <si>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</si>
  <si>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</si>
  <si>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</si>
  <si>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</si>
  <si>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</si>
  <si>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</si>
  <si>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</si>
  <si>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</si>
  <si>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</si>
  <si>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</si>
  <si>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</si>
  <si>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</si>
  <si>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</si>
  <si>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</si>
  <si>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</si>
  <si>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</si>
  <si>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</si>
  <si>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</si>
  <si>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</si>
  <si>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</si>
  <si>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</si>
  <si>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</si>
  <si>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</si>
  <si>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</si>
  <si>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</si>
  <si>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</si>
  <si>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</si>
  <si>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</si>
  <si>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</si>
  <si>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Классификация доходов бюджетов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</si>
  <si>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</si>
  <si>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</si>
  <si>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</si>
  <si>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</si>
  <si>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</si>
  <si>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</si>
  <si>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Единица измерения: тыс.руб.</t>
  </si>
  <si>
    <t>1 09 00000 00 0000 000</t>
  </si>
  <si>
    <t>ЗАДОЛЖЕННОСТЬ И ПЕРЕРАСЧЕТЫ ПО ОТМЕНЕННЫМ НАЛОГАМ, СБОРАМ И ИНЫМ ОБЯЗАТЕЛЬНЫМ ПЛАТЕЖАМ</t>
  </si>
  <si>
    <t>Исполнение 2020 год</t>
  </si>
  <si>
    <t xml:space="preserve">Прогноз доходов бюджета на 2021 г. (текущий финансовый год) </t>
  </si>
  <si>
    <t>Кассовые поступления 2021 г. по состоянию на 01.11.2021 г.</t>
  </si>
  <si>
    <t>Оценка исполнения 2021 г. (текущий финансовый год)</t>
  </si>
  <si>
    <t>План 2022 год</t>
  </si>
  <si>
    <t>Сравнение поступления 2020 года с ожидаемым поступлением 2021 г</t>
  </si>
  <si>
    <t>Сравнение прогноза 2022 г с ожидаемым исполнением 2021 г</t>
  </si>
  <si>
    <t>Сведения о доходах бюджета МО МР "Усть-Куломский" по видам доходов на 01.11.2021 год в сравнении с отчетными данными за 2020 год и оценкой ожидаемого исполнения за 2021 год</t>
  </si>
  <si>
    <t>НДФЛ</t>
  </si>
  <si>
    <t>АКЦИЗЫ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</si>
</sst>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_ ;\-#,##0.0\ "/>
  </numFmts>
  <fonts count="13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7" fillId="0" borderId="6">
      <alignment horizontal="center" vertical="top" shrinkToFit="1"/>
    </xf>
    <xf numFmtId="0" fontId="8" fillId="0" borderId="7">
      <alignment horizontal="left" vertical="top" wrapText="1"/>
    </xf>
    <xf numFmtId="49" fontId="9" fillId="3" borderId="6">
      <alignment horizontal="center" vertical="top" shrinkToFit="1"/>
    </xf>
    <xf numFmtId="49" fontId="9" fillId="3" borderId="7">
      <alignment horizontal="center" vertical="top" shrinkToFit="1"/>
    </xf>
    <xf numFmtId="0" fontId="9" fillId="3" borderId="6">
      <alignment horizontal="left" vertical="top" wrapText="1"/>
    </xf>
    <xf numFmtId="4" fontId="9" fillId="3" borderId="7">
      <alignment horizontal="right" vertical="top" shrinkToFit="1"/>
    </xf>
    <xf numFmtId="0" fontId="11" fillId="0" borderId="12">
      <alignment horizontal="left" wrapText="1" indent="2"/>
    </xf>
  </cellStyleXfs>
  <cellXfs count="5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/>
    </xf>
    <xf numFmtId="43" fontId="6" fillId="0" borderId="0" xfId="0" applyNumberFormat="1" applyFont="1" applyBorder="1" applyAlignment="1" applyProtection="1">
      <alignment horizontal="left" vertical="center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6" fillId="0" borderId="0" xfId="1" applyFont="1" applyBorder="1" applyAlignment="1" applyProtection="1">
      <alignment vertical="center"/>
    </xf>
    <xf numFmtId="43" fontId="10" fillId="0" borderId="0" xfId="1" applyFont="1" applyBorder="1" applyAlignment="1" applyProtection="1">
      <alignment horizontal="left" vertical="center" wrapText="1"/>
    </xf>
    <xf numFmtId="43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43" fontId="10" fillId="0" borderId="0" xfId="1" applyFont="1" applyBorder="1" applyAlignment="1" applyProtection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12" xfId="8" applyNumberFormat="1" applyFont="1" applyAlignment="1" applyProtection="1">
      <alignment horizontal="left" vertical="center" wrapText="1"/>
    </xf>
    <xf numFmtId="0" fontId="1" fillId="0" borderId="9" xfId="8" applyNumberFormat="1" applyFont="1" applyBorder="1" applyAlignment="1" applyProtection="1">
      <alignment wrapText="1"/>
    </xf>
    <xf numFmtId="164" fontId="1" fillId="0" borderId="1" xfId="1" applyNumberFormat="1" applyFont="1" applyFill="1" applyBorder="1" applyAlignment="1">
      <alignment vertical="center" wrapText="1"/>
    </xf>
    <xf numFmtId="164" fontId="1" fillId="0" borderId="3" xfId="1" applyNumberFormat="1" applyFont="1" applyFill="1" applyBorder="1" applyAlignment="1">
      <alignment vertical="center" wrapText="1"/>
    </xf>
    <xf numFmtId="164" fontId="1" fillId="0" borderId="5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1" fillId="0" borderId="4" xfId="0" applyNumberFormat="1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164" fontId="1" fillId="0" borderId="15" xfId="1" applyNumberFormat="1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164" fontId="1" fillId="0" borderId="4" xfId="1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1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4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</cellXfs>
  <cellStyles count="9">
    <cellStyle name="ex59" xfId="6"/>
    <cellStyle name="ex60" xfId="4"/>
    <cellStyle name="ex61" xfId="5"/>
    <cellStyle name="ex62" xfId="7"/>
    <cellStyle name="ex76" xfId="2"/>
    <cellStyle name="ex77" xfId="3"/>
    <cellStyle name="xl31" xf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90" zoomScaleNormal="90" workbookViewId="0">
      <selection activeCell="E12" sqref="E12"/>
    </sheetView>
  </sheetViews>
  <sheetFormatPr defaultRowHeight="15.6" x14ac:dyDescent="0.25"/>
  <cols>
    <col min="1" max="1" width="25.88671875" style="6" customWidth="1"/>
    <col min="2" max="2" width="61.44140625" style="6" customWidth="1"/>
    <col min="3" max="3" width="16.5546875" style="23" customWidth="1"/>
    <col min="4" max="5" width="21.44140625" style="6" customWidth="1"/>
    <col min="6" max="6" width="20.88671875" style="6" customWidth="1"/>
    <col min="7" max="7" width="17.44140625" style="6" customWidth="1"/>
    <col min="8" max="8" width="22.6640625" style="6" customWidth="1"/>
    <col min="9" max="9" width="21.77734375" style="6" customWidth="1"/>
    <col min="10" max="16384" width="8.88671875" style="6"/>
  </cols>
  <sheetData>
    <row r="1" spans="1:9" s="8" customFormat="1" ht="39" customHeight="1" x14ac:dyDescent="0.25">
      <c r="A1" s="48" t="s">
        <v>80</v>
      </c>
      <c r="B1" s="48"/>
      <c r="C1" s="48"/>
      <c r="D1" s="48"/>
      <c r="E1" s="48"/>
      <c r="F1" s="48"/>
      <c r="G1" s="48"/>
      <c r="H1" s="48"/>
      <c r="I1" s="48"/>
    </row>
    <row r="2" spans="1:9" s="8" customFormat="1" ht="39" hidden="1" customHeight="1" x14ac:dyDescent="0.25">
      <c r="A2" s="7"/>
      <c r="B2" s="7"/>
      <c r="C2" s="9"/>
      <c r="D2" s="19">
        <f>D7-D3</f>
        <v>-1641584017</v>
      </c>
      <c r="E2" s="19">
        <f>E7-E3</f>
        <v>-1425036459.2839999</v>
      </c>
      <c r="F2" s="19">
        <f t="shared" ref="F2:I2" si="0">F7-F3</f>
        <v>1768856.3699999999</v>
      </c>
      <c r="G2" s="19"/>
      <c r="H2" s="19">
        <f t="shared" si="0"/>
        <v>-1662828523.2600002</v>
      </c>
      <c r="I2" s="19">
        <f t="shared" si="0"/>
        <v>-1500664536.04</v>
      </c>
    </row>
    <row r="3" spans="1:9" s="8" customFormat="1" ht="39" hidden="1" customHeight="1" x14ac:dyDescent="0.3">
      <c r="A3" s="47"/>
      <c r="B3" s="47"/>
      <c r="C3" s="10"/>
      <c r="D3" s="20">
        <v>1643341356.5999999</v>
      </c>
      <c r="E3" s="20">
        <v>1426482481.29</v>
      </c>
      <c r="F3" s="21"/>
      <c r="G3" s="21"/>
      <c r="H3" s="22">
        <v>1662951947.6300001</v>
      </c>
      <c r="I3" s="22">
        <v>1500571397.27</v>
      </c>
    </row>
    <row r="4" spans="1:9" s="8" customFormat="1" ht="39" customHeight="1" x14ac:dyDescent="0.3">
      <c r="A4" s="47" t="s">
        <v>70</v>
      </c>
      <c r="B4" s="47"/>
      <c r="C4" s="10"/>
      <c r="D4" s="11"/>
      <c r="E4" s="11"/>
      <c r="F4" s="10"/>
      <c r="G4" s="10"/>
      <c r="H4" s="18"/>
      <c r="I4" s="18"/>
    </row>
    <row r="5" spans="1:9" ht="33.6" customHeight="1" x14ac:dyDescent="0.25">
      <c r="A5" s="41" t="s">
        <v>63</v>
      </c>
      <c r="B5" s="41"/>
      <c r="C5" s="41" t="s">
        <v>73</v>
      </c>
      <c r="D5" s="46" t="s">
        <v>74</v>
      </c>
      <c r="E5" s="46" t="s">
        <v>75</v>
      </c>
      <c r="F5" s="46" t="s">
        <v>76</v>
      </c>
      <c r="G5" s="44" t="s">
        <v>77</v>
      </c>
      <c r="H5" s="41" t="s">
        <v>78</v>
      </c>
      <c r="I5" s="42" t="s">
        <v>79</v>
      </c>
    </row>
    <row r="6" spans="1:9" ht="33.6" customHeight="1" x14ac:dyDescent="0.25">
      <c r="A6" s="41"/>
      <c r="B6" s="41"/>
      <c r="C6" s="41"/>
      <c r="D6" s="46"/>
      <c r="E6" s="46"/>
      <c r="F6" s="46"/>
      <c r="G6" s="45"/>
      <c r="H6" s="41"/>
      <c r="I6" s="43"/>
    </row>
    <row r="7" spans="1:9" ht="16.8" customHeight="1" x14ac:dyDescent="0.25">
      <c r="A7" s="13"/>
      <c r="B7" s="13" t="s">
        <v>62</v>
      </c>
      <c r="C7" s="26">
        <f>C8+C31</f>
        <v>1645432</v>
      </c>
      <c r="D7" s="26">
        <f>D8+D31</f>
        <v>1757339.6</v>
      </c>
      <c r="E7" s="26">
        <f>E8+E31</f>
        <v>1446022.0060000001</v>
      </c>
      <c r="F7" s="26">
        <f>F8+F31</f>
        <v>1768856.3699999999</v>
      </c>
      <c r="G7" s="26">
        <f>G8+G31</f>
        <v>1675717.6</v>
      </c>
      <c r="H7" s="27">
        <f>SUM(F7-C7)</f>
        <v>123424.36999999988</v>
      </c>
      <c r="I7" s="26">
        <f>SUM(G7-F7)</f>
        <v>-93138.769999999786</v>
      </c>
    </row>
    <row r="8" spans="1:9" ht="19.2" customHeight="1" x14ac:dyDescent="0.25">
      <c r="A8" s="14" t="s">
        <v>0</v>
      </c>
      <c r="B8" s="15" t="s">
        <v>1</v>
      </c>
      <c r="C8" s="28">
        <f>C9+C10+C11+C17+C19+C23+C24+C25+C29+C30+C18</f>
        <v>375297.5</v>
      </c>
      <c r="D8" s="28">
        <f t="shared" ref="D8:G8" si="1">D9+D10+D11+D17+D19+D23+D24+D25+D29+D30+D18</f>
        <v>368206</v>
      </c>
      <c r="E8" s="28">
        <f t="shared" si="1"/>
        <v>299293.00599999999</v>
      </c>
      <c r="F8" s="28">
        <f t="shared" si="1"/>
        <v>371842.15599999996</v>
      </c>
      <c r="G8" s="28">
        <f t="shared" si="1"/>
        <v>377427.6</v>
      </c>
      <c r="H8" s="27">
        <f t="shared" ref="H8:H43" si="2">SUM(F8-C8)</f>
        <v>-3455.344000000041</v>
      </c>
      <c r="I8" s="26">
        <f t="shared" ref="I8:I43" si="3">SUM(G8-F8)</f>
        <v>5585.4440000000177</v>
      </c>
    </row>
    <row r="9" spans="1:9" ht="19.2" customHeight="1" x14ac:dyDescent="0.25">
      <c r="A9" s="16" t="s">
        <v>2</v>
      </c>
      <c r="B9" s="17" t="s">
        <v>81</v>
      </c>
      <c r="C9" s="27">
        <v>302251</v>
      </c>
      <c r="D9" s="27">
        <v>309586</v>
      </c>
      <c r="E9" s="27">
        <v>240828.79999999999</v>
      </c>
      <c r="F9" s="27">
        <v>302298</v>
      </c>
      <c r="G9" s="27">
        <v>311044</v>
      </c>
      <c r="H9" s="27">
        <f t="shared" si="2"/>
        <v>47</v>
      </c>
      <c r="I9" s="26">
        <f t="shared" si="3"/>
        <v>8746</v>
      </c>
    </row>
    <row r="10" spans="1:9" ht="19.2" customHeight="1" x14ac:dyDescent="0.25">
      <c r="A10" s="1" t="s">
        <v>3</v>
      </c>
      <c r="B10" s="2" t="s">
        <v>82</v>
      </c>
      <c r="C10" s="29">
        <v>26926.799999999999</v>
      </c>
      <c r="D10" s="26">
        <v>29806.400000000001</v>
      </c>
      <c r="E10" s="26">
        <v>24867.200000000001</v>
      </c>
      <c r="F10" s="26">
        <v>29767.16</v>
      </c>
      <c r="G10" s="26">
        <v>31141.3</v>
      </c>
      <c r="H10" s="27">
        <f t="shared" si="2"/>
        <v>2840.3600000000006</v>
      </c>
      <c r="I10" s="26">
        <f t="shared" si="3"/>
        <v>1374.1399999999994</v>
      </c>
    </row>
    <row r="11" spans="1:9" ht="19.2" customHeight="1" x14ac:dyDescent="0.25">
      <c r="A11" s="1" t="s">
        <v>4</v>
      </c>
      <c r="B11" s="2" t="s">
        <v>5</v>
      </c>
      <c r="C11" s="26">
        <f>SUM(C12:C16)</f>
        <v>23307.199999999997</v>
      </c>
      <c r="D11" s="26">
        <f t="shared" ref="D11:G11" si="4">SUM(D12:D16)</f>
        <v>9554</v>
      </c>
      <c r="E11" s="26">
        <f t="shared" si="4"/>
        <v>16419.8</v>
      </c>
      <c r="F11" s="26">
        <f t="shared" si="4"/>
        <v>18388</v>
      </c>
      <c r="G11" s="26">
        <f t="shared" si="4"/>
        <v>16188</v>
      </c>
      <c r="H11" s="27">
        <f t="shared" si="2"/>
        <v>-4919.1999999999971</v>
      </c>
      <c r="I11" s="26">
        <f t="shared" si="3"/>
        <v>-2200</v>
      </c>
    </row>
    <row r="12" spans="1:9" ht="55.95" customHeight="1" x14ac:dyDescent="0.25">
      <c r="A12" s="3" t="s">
        <v>7</v>
      </c>
      <c r="B12" s="4" t="s">
        <v>6</v>
      </c>
      <c r="C12" s="30">
        <v>10122.299999999999</v>
      </c>
      <c r="D12" s="31">
        <v>4680</v>
      </c>
      <c r="E12" s="31">
        <v>9273.2999999999993</v>
      </c>
      <c r="F12" s="31">
        <v>9600</v>
      </c>
      <c r="G12" s="32">
        <v>9280</v>
      </c>
      <c r="H12" s="27">
        <f t="shared" si="2"/>
        <v>-522.29999999999927</v>
      </c>
      <c r="I12" s="26">
        <f t="shared" si="3"/>
        <v>-320</v>
      </c>
    </row>
    <row r="13" spans="1:9" ht="62.4" x14ac:dyDescent="0.25">
      <c r="A13" s="3" t="s">
        <v>8</v>
      </c>
      <c r="B13" s="4" t="s">
        <v>64</v>
      </c>
      <c r="C13" s="30">
        <v>3591.6</v>
      </c>
      <c r="D13" s="31">
        <v>2335</v>
      </c>
      <c r="E13" s="31">
        <v>3314.2</v>
      </c>
      <c r="F13" s="31">
        <v>4460</v>
      </c>
      <c r="G13" s="32">
        <v>4920</v>
      </c>
      <c r="H13" s="27">
        <f t="shared" si="2"/>
        <v>868.40000000000009</v>
      </c>
      <c r="I13" s="26">
        <f t="shared" si="3"/>
        <v>460</v>
      </c>
    </row>
    <row r="14" spans="1:9" ht="31.2" x14ac:dyDescent="0.25">
      <c r="A14" s="3" t="s">
        <v>10</v>
      </c>
      <c r="B14" s="4" t="s">
        <v>9</v>
      </c>
      <c r="C14" s="30">
        <v>9009.2000000000007</v>
      </c>
      <c r="D14" s="31">
        <v>1900</v>
      </c>
      <c r="E14" s="31">
        <v>2376.8000000000002</v>
      </c>
      <c r="F14" s="31">
        <v>2417</v>
      </c>
      <c r="G14" s="32">
        <v>0</v>
      </c>
      <c r="H14" s="27">
        <f t="shared" si="2"/>
        <v>-6592.2000000000007</v>
      </c>
      <c r="I14" s="26">
        <f t="shared" si="3"/>
        <v>-2417</v>
      </c>
    </row>
    <row r="15" spans="1:9" x14ac:dyDescent="0.25">
      <c r="A15" s="3" t="s">
        <v>12</v>
      </c>
      <c r="B15" s="4" t="s">
        <v>11</v>
      </c>
      <c r="C15" s="30">
        <v>217.6</v>
      </c>
      <c r="D15" s="31">
        <v>194</v>
      </c>
      <c r="E15" s="31">
        <v>64</v>
      </c>
      <c r="F15" s="31">
        <v>75</v>
      </c>
      <c r="G15" s="32">
        <v>86</v>
      </c>
      <c r="H15" s="27">
        <f t="shared" si="2"/>
        <v>-142.6</v>
      </c>
      <c r="I15" s="26">
        <f t="shared" si="3"/>
        <v>11</v>
      </c>
    </row>
    <row r="16" spans="1:9" ht="46.8" x14ac:dyDescent="0.25">
      <c r="A16" s="3" t="s">
        <v>13</v>
      </c>
      <c r="B16" s="4" t="s">
        <v>14</v>
      </c>
      <c r="C16" s="30">
        <v>366.5</v>
      </c>
      <c r="D16" s="31">
        <v>445</v>
      </c>
      <c r="E16" s="31">
        <v>1391.5</v>
      </c>
      <c r="F16" s="31">
        <v>1836</v>
      </c>
      <c r="G16" s="32">
        <v>1902</v>
      </c>
      <c r="H16" s="27">
        <f t="shared" si="2"/>
        <v>1469.5</v>
      </c>
      <c r="I16" s="26">
        <f t="shared" si="3"/>
        <v>66</v>
      </c>
    </row>
    <row r="17" spans="1:9" x14ac:dyDescent="0.25">
      <c r="A17" s="1" t="s">
        <v>15</v>
      </c>
      <c r="B17" s="2" t="s">
        <v>16</v>
      </c>
      <c r="C17" s="33">
        <v>2371.1</v>
      </c>
      <c r="D17" s="26">
        <v>2055</v>
      </c>
      <c r="E17" s="26">
        <v>1762.2</v>
      </c>
      <c r="F17" s="26">
        <v>2430.1999999999998</v>
      </c>
      <c r="G17" s="26">
        <v>2055</v>
      </c>
      <c r="H17" s="27">
        <f t="shared" si="2"/>
        <v>59.099999999999909</v>
      </c>
      <c r="I17" s="26">
        <f t="shared" si="3"/>
        <v>-375.19999999999982</v>
      </c>
    </row>
    <row r="18" spans="1:9" ht="46.8" x14ac:dyDescent="0.3">
      <c r="A18" s="1" t="s">
        <v>71</v>
      </c>
      <c r="B18" s="25" t="s">
        <v>72</v>
      </c>
      <c r="C18" s="34">
        <v>0</v>
      </c>
      <c r="D18" s="35">
        <v>0</v>
      </c>
      <c r="E18" s="26">
        <v>0</v>
      </c>
      <c r="F18" s="26">
        <v>0</v>
      </c>
      <c r="G18" s="26">
        <v>0</v>
      </c>
      <c r="H18" s="27">
        <v>0</v>
      </c>
      <c r="I18" s="26">
        <f t="shared" si="3"/>
        <v>0</v>
      </c>
    </row>
    <row r="19" spans="1:9" ht="46.8" x14ac:dyDescent="0.25">
      <c r="A19" s="1" t="s">
        <v>17</v>
      </c>
      <c r="B19" s="2" t="s">
        <v>18</v>
      </c>
      <c r="C19" s="36">
        <f>SUM(C20:C22)</f>
        <v>14155.400000000001</v>
      </c>
      <c r="D19" s="26">
        <v>14666</v>
      </c>
      <c r="E19" s="26">
        <v>11577</v>
      </c>
      <c r="F19" s="26">
        <f t="shared" ref="F19" si="5">SUM(F20:F22)</f>
        <v>14825</v>
      </c>
      <c r="G19" s="26">
        <v>14675</v>
      </c>
      <c r="H19" s="27">
        <f t="shared" si="2"/>
        <v>669.59999999999854</v>
      </c>
      <c r="I19" s="26">
        <f t="shared" si="3"/>
        <v>-150</v>
      </c>
    </row>
    <row r="20" spans="1:9" ht="121.5" customHeight="1" x14ac:dyDescent="0.25">
      <c r="A20" s="3" t="s">
        <v>19</v>
      </c>
      <c r="B20" s="4" t="s">
        <v>20</v>
      </c>
      <c r="C20" s="30">
        <v>12735.7</v>
      </c>
      <c r="D20" s="31">
        <v>13346</v>
      </c>
      <c r="E20" s="31">
        <v>10229.1</v>
      </c>
      <c r="F20" s="31">
        <v>13346</v>
      </c>
      <c r="G20" s="32">
        <v>13346</v>
      </c>
      <c r="H20" s="27">
        <f t="shared" si="2"/>
        <v>610.29999999999927</v>
      </c>
      <c r="I20" s="26">
        <f t="shared" si="3"/>
        <v>0</v>
      </c>
    </row>
    <row r="21" spans="1:9" ht="78" x14ac:dyDescent="0.25">
      <c r="A21" s="3" t="s">
        <v>21</v>
      </c>
      <c r="B21" s="4" t="s">
        <v>22</v>
      </c>
      <c r="C21" s="30">
        <v>1159.5</v>
      </c>
      <c r="D21" s="31">
        <v>1109</v>
      </c>
      <c r="E21" s="31">
        <v>991.3</v>
      </c>
      <c r="F21" s="31">
        <v>1109</v>
      </c>
      <c r="G21" s="32">
        <v>1109</v>
      </c>
      <c r="H21" s="27">
        <f t="shared" si="2"/>
        <v>-50.5</v>
      </c>
      <c r="I21" s="26">
        <f t="shared" si="3"/>
        <v>0</v>
      </c>
    </row>
    <row r="22" spans="1:9" ht="93.6" x14ac:dyDescent="0.25">
      <c r="A22" s="3" t="s">
        <v>23</v>
      </c>
      <c r="B22" s="4" t="s">
        <v>24</v>
      </c>
      <c r="C22" s="30">
        <v>260.2</v>
      </c>
      <c r="D22" s="31">
        <v>211</v>
      </c>
      <c r="E22" s="31">
        <v>356.6</v>
      </c>
      <c r="F22" s="31">
        <v>370</v>
      </c>
      <c r="G22" s="32">
        <v>220</v>
      </c>
      <c r="H22" s="27">
        <f t="shared" si="2"/>
        <v>109.80000000000001</v>
      </c>
      <c r="I22" s="26">
        <f t="shared" si="3"/>
        <v>-150</v>
      </c>
    </row>
    <row r="23" spans="1:9" ht="31.2" x14ac:dyDescent="0.25">
      <c r="A23" s="1" t="s">
        <v>25</v>
      </c>
      <c r="B23" s="2" t="s">
        <v>26</v>
      </c>
      <c r="C23" s="29">
        <v>388.6</v>
      </c>
      <c r="D23" s="26">
        <v>387.8</v>
      </c>
      <c r="E23" s="26">
        <v>289.5</v>
      </c>
      <c r="F23" s="26">
        <v>290</v>
      </c>
      <c r="G23" s="26">
        <v>274.3</v>
      </c>
      <c r="H23" s="27">
        <f t="shared" si="2"/>
        <v>-98.600000000000023</v>
      </c>
      <c r="I23" s="26">
        <f t="shared" si="3"/>
        <v>-15.699999999999989</v>
      </c>
    </row>
    <row r="24" spans="1:9" ht="31.2" x14ac:dyDescent="0.25">
      <c r="A24" s="1" t="s">
        <v>27</v>
      </c>
      <c r="B24" s="2" t="s">
        <v>28</v>
      </c>
      <c r="C24" s="29">
        <v>140</v>
      </c>
      <c r="D24" s="26">
        <v>24.8</v>
      </c>
      <c r="E24" s="26">
        <v>243.8</v>
      </c>
      <c r="F24" s="26">
        <v>243.79599999999999</v>
      </c>
      <c r="G24" s="26">
        <v>0</v>
      </c>
      <c r="H24" s="27">
        <f t="shared" si="2"/>
        <v>103.79599999999999</v>
      </c>
      <c r="I24" s="26">
        <f t="shared" si="3"/>
        <v>-243.79599999999999</v>
      </c>
    </row>
    <row r="25" spans="1:9" ht="31.2" x14ac:dyDescent="0.25">
      <c r="A25" s="1" t="s">
        <v>29</v>
      </c>
      <c r="B25" s="2" t="s">
        <v>30</v>
      </c>
      <c r="C25" s="29">
        <f>SUM(C26:C28)</f>
        <v>733.4</v>
      </c>
      <c r="D25" s="29">
        <f t="shared" ref="D25:G25" si="6">SUM(D26:D28)</f>
        <v>1126</v>
      </c>
      <c r="E25" s="29">
        <f t="shared" si="6"/>
        <v>1026.4059999999999</v>
      </c>
      <c r="F25" s="29">
        <f t="shared" si="6"/>
        <v>1100</v>
      </c>
      <c r="G25" s="29">
        <f t="shared" si="6"/>
        <v>550</v>
      </c>
      <c r="H25" s="27">
        <f t="shared" si="2"/>
        <v>366.6</v>
      </c>
      <c r="I25" s="26">
        <f t="shared" si="3"/>
        <v>-550</v>
      </c>
    </row>
    <row r="26" spans="1:9" ht="93.6" x14ac:dyDescent="0.25">
      <c r="A26" s="3" t="s">
        <v>31</v>
      </c>
      <c r="B26" s="4" t="s">
        <v>32</v>
      </c>
      <c r="C26" s="30">
        <v>217.4</v>
      </c>
      <c r="D26" s="31">
        <v>300</v>
      </c>
      <c r="E26" s="31">
        <v>0</v>
      </c>
      <c r="F26" s="31">
        <v>0</v>
      </c>
      <c r="G26" s="32">
        <v>0</v>
      </c>
      <c r="H26" s="27">
        <f t="shared" si="2"/>
        <v>-217.4</v>
      </c>
      <c r="I26" s="26">
        <f t="shared" si="3"/>
        <v>0</v>
      </c>
    </row>
    <row r="27" spans="1:9" ht="62.4" x14ac:dyDescent="0.25">
      <c r="A27" s="3" t="s">
        <v>33</v>
      </c>
      <c r="B27" s="4" t="s">
        <v>34</v>
      </c>
      <c r="C27" s="49">
        <v>516</v>
      </c>
      <c r="D27" s="50">
        <v>500</v>
      </c>
      <c r="E27" s="50">
        <v>1026.4059999999999</v>
      </c>
      <c r="F27" s="31">
        <v>1100</v>
      </c>
      <c r="G27" s="32">
        <v>550</v>
      </c>
      <c r="H27" s="27">
        <f t="shared" si="2"/>
        <v>584</v>
      </c>
      <c r="I27" s="26">
        <f t="shared" si="3"/>
        <v>-550</v>
      </c>
    </row>
    <row r="28" spans="1:9" ht="62.4" x14ac:dyDescent="0.25">
      <c r="A28" s="3" t="s">
        <v>35</v>
      </c>
      <c r="B28" s="4" t="s">
        <v>36</v>
      </c>
      <c r="C28" s="49"/>
      <c r="D28" s="50">
        <v>326</v>
      </c>
      <c r="E28" s="50">
        <v>0</v>
      </c>
      <c r="F28" s="31">
        <v>0</v>
      </c>
      <c r="G28" s="32">
        <v>0</v>
      </c>
      <c r="H28" s="27">
        <f t="shared" si="2"/>
        <v>0</v>
      </c>
      <c r="I28" s="26">
        <f t="shared" si="3"/>
        <v>0</v>
      </c>
    </row>
    <row r="29" spans="1:9" x14ac:dyDescent="0.25">
      <c r="A29" s="1" t="s">
        <v>37</v>
      </c>
      <c r="B29" s="2" t="s">
        <v>38</v>
      </c>
      <c r="C29" s="29">
        <v>4976.8999999999996</v>
      </c>
      <c r="D29" s="26">
        <v>1000</v>
      </c>
      <c r="E29" s="26">
        <v>2137.3000000000002</v>
      </c>
      <c r="F29" s="26">
        <v>2500</v>
      </c>
      <c r="G29" s="26">
        <v>1500</v>
      </c>
      <c r="H29" s="27">
        <f t="shared" si="2"/>
        <v>-2476.8999999999996</v>
      </c>
      <c r="I29" s="26">
        <f t="shared" si="3"/>
        <v>-1000</v>
      </c>
    </row>
    <row r="30" spans="1:9" ht="21" customHeight="1" x14ac:dyDescent="0.25">
      <c r="A30" s="1" t="s">
        <v>39</v>
      </c>
      <c r="B30" s="2" t="s">
        <v>40</v>
      </c>
      <c r="C30" s="33">
        <v>47.1</v>
      </c>
      <c r="D30" s="37">
        <v>0</v>
      </c>
      <c r="E30" s="26">
        <v>141</v>
      </c>
      <c r="F30" s="26">
        <v>0</v>
      </c>
      <c r="G30" s="26">
        <v>0</v>
      </c>
      <c r="H30" s="27">
        <f t="shared" si="2"/>
        <v>-47.1</v>
      </c>
      <c r="I30" s="26">
        <f t="shared" si="3"/>
        <v>0</v>
      </c>
    </row>
    <row r="31" spans="1:9" x14ac:dyDescent="0.25">
      <c r="A31" s="1" t="s">
        <v>41</v>
      </c>
      <c r="B31" s="12" t="s">
        <v>42</v>
      </c>
      <c r="C31" s="28">
        <f>C32+C41+C42+C43</f>
        <v>1270134.5</v>
      </c>
      <c r="D31" s="28">
        <f t="shared" ref="D31:G31" si="7">D32+D41+D42+D43</f>
        <v>1389133.6</v>
      </c>
      <c r="E31" s="28">
        <f t="shared" si="7"/>
        <v>1146729</v>
      </c>
      <c r="F31" s="28">
        <f t="shared" si="7"/>
        <v>1397014.2139999999</v>
      </c>
      <c r="G31" s="28">
        <f t="shared" si="7"/>
        <v>1298290</v>
      </c>
      <c r="H31" s="27">
        <f t="shared" si="2"/>
        <v>126879.71399999992</v>
      </c>
      <c r="I31" s="26">
        <f t="shared" si="3"/>
        <v>-98724.21399999992</v>
      </c>
    </row>
    <row r="32" spans="1:9" ht="35.4" customHeight="1" x14ac:dyDescent="0.25">
      <c r="A32" s="1" t="s">
        <v>43</v>
      </c>
      <c r="B32" s="2" t="s">
        <v>65</v>
      </c>
      <c r="C32" s="28">
        <f>C33+C38+C39+C40</f>
        <v>1262402.8999999999</v>
      </c>
      <c r="D32" s="28">
        <f>D33+D38+D39+D40</f>
        <v>1383780.5000000002</v>
      </c>
      <c r="E32" s="28">
        <f>E33+E38+E39+E40</f>
        <v>1141248.0999999999</v>
      </c>
      <c r="F32" s="28">
        <f>F33+F38+F39+F40</f>
        <v>1391661.1140000001</v>
      </c>
      <c r="G32" s="28">
        <f>G33+G38+G39+G40</f>
        <v>1298290</v>
      </c>
      <c r="H32" s="27">
        <f t="shared" si="2"/>
        <v>129258.21400000015</v>
      </c>
      <c r="I32" s="26">
        <f t="shared" si="3"/>
        <v>-93371.11400000006</v>
      </c>
    </row>
    <row r="33" spans="1:9" x14ac:dyDescent="0.25">
      <c r="A33" s="1" t="s">
        <v>44</v>
      </c>
      <c r="B33" s="2" t="s">
        <v>66</v>
      </c>
      <c r="C33" s="27">
        <f>C34+C35+C36+C37</f>
        <v>249566.69999999998</v>
      </c>
      <c r="D33" s="27">
        <f>D34+D35+D36+D37</f>
        <v>219080.7</v>
      </c>
      <c r="E33" s="27">
        <f t="shared" ref="E33:G33" si="8">E34+E35+E36+E37</f>
        <v>201000.6</v>
      </c>
      <c r="F33" s="27">
        <f t="shared" si="8"/>
        <v>219080.7</v>
      </c>
      <c r="G33" s="27">
        <f t="shared" si="8"/>
        <v>214614.7</v>
      </c>
      <c r="H33" s="27">
        <f t="shared" si="2"/>
        <v>-30485.999999999971</v>
      </c>
      <c r="I33" s="26">
        <f t="shared" si="3"/>
        <v>-4466</v>
      </c>
    </row>
    <row r="34" spans="1:9" ht="46.8" x14ac:dyDescent="0.25">
      <c r="A34" s="3" t="s">
        <v>45</v>
      </c>
      <c r="B34" s="4" t="s">
        <v>67</v>
      </c>
      <c r="C34" s="38">
        <v>215006.9</v>
      </c>
      <c r="D34" s="31">
        <v>201194.5</v>
      </c>
      <c r="E34" s="31">
        <v>184428.3</v>
      </c>
      <c r="F34" s="32">
        <v>201194.5</v>
      </c>
      <c r="G34" s="32">
        <v>214614.7</v>
      </c>
      <c r="H34" s="27">
        <f t="shared" si="2"/>
        <v>-13812.399999999994</v>
      </c>
      <c r="I34" s="26">
        <f t="shared" si="3"/>
        <v>13420.200000000012</v>
      </c>
    </row>
    <row r="35" spans="1:9" ht="31.2" x14ac:dyDescent="0.25">
      <c r="A35" s="3" t="s">
        <v>46</v>
      </c>
      <c r="B35" s="4" t="s">
        <v>47</v>
      </c>
      <c r="C35" s="38">
        <v>13569.5</v>
      </c>
      <c r="D35" s="31">
        <v>15766.5</v>
      </c>
      <c r="E35" s="31">
        <v>14452.6</v>
      </c>
      <c r="F35" s="32">
        <v>15766.5</v>
      </c>
      <c r="G35" s="32">
        <v>0</v>
      </c>
      <c r="H35" s="27">
        <f t="shared" si="2"/>
        <v>2197</v>
      </c>
      <c r="I35" s="26">
        <f t="shared" si="3"/>
        <v>-15766.5</v>
      </c>
    </row>
    <row r="36" spans="1:9" ht="46.8" x14ac:dyDescent="0.25">
      <c r="A36" s="3" t="s">
        <v>48</v>
      </c>
      <c r="B36" s="4" t="s">
        <v>49</v>
      </c>
      <c r="C36" s="38">
        <v>19000</v>
      </c>
      <c r="D36" s="31">
        <v>0</v>
      </c>
      <c r="E36" s="31">
        <v>0</v>
      </c>
      <c r="F36" s="32">
        <v>0</v>
      </c>
      <c r="G36" s="32">
        <v>0</v>
      </c>
      <c r="H36" s="27">
        <f t="shared" si="2"/>
        <v>-19000</v>
      </c>
      <c r="I36" s="26">
        <f t="shared" si="3"/>
        <v>0</v>
      </c>
    </row>
    <row r="37" spans="1:9" x14ac:dyDescent="0.25">
      <c r="A37" s="3" t="s">
        <v>50</v>
      </c>
      <c r="B37" s="4" t="s">
        <v>51</v>
      </c>
      <c r="C37" s="38">
        <v>1990.3</v>
      </c>
      <c r="D37" s="31">
        <v>2119.6999999999998</v>
      </c>
      <c r="E37" s="31">
        <v>2119.6999999999998</v>
      </c>
      <c r="F37" s="32">
        <v>2119.6999999999998</v>
      </c>
      <c r="G37" s="32">
        <v>0</v>
      </c>
      <c r="H37" s="27">
        <f t="shared" si="2"/>
        <v>129.39999999999986</v>
      </c>
      <c r="I37" s="26">
        <f t="shared" si="3"/>
        <v>-2119.6999999999998</v>
      </c>
    </row>
    <row r="38" spans="1:9" ht="31.2" x14ac:dyDescent="0.25">
      <c r="A38" s="1" t="s">
        <v>52</v>
      </c>
      <c r="B38" s="2" t="s">
        <v>68</v>
      </c>
      <c r="C38" s="29">
        <v>301940.90000000002</v>
      </c>
      <c r="D38" s="26">
        <v>425159.4</v>
      </c>
      <c r="E38" s="26">
        <v>310970.09999999998</v>
      </c>
      <c r="F38" s="26">
        <v>434361.8</v>
      </c>
      <c r="G38" s="26">
        <v>341026</v>
      </c>
      <c r="H38" s="27">
        <f t="shared" si="2"/>
        <v>132420.89999999997</v>
      </c>
      <c r="I38" s="26">
        <f t="shared" si="3"/>
        <v>-93335.799999999988</v>
      </c>
    </row>
    <row r="39" spans="1:9" s="5" customFormat="1" ht="31.2" x14ac:dyDescent="0.25">
      <c r="A39" s="1" t="s">
        <v>53</v>
      </c>
      <c r="B39" s="2" t="s">
        <v>54</v>
      </c>
      <c r="C39" s="39">
        <v>670187.9</v>
      </c>
      <c r="D39" s="40">
        <v>670127.6</v>
      </c>
      <c r="E39" s="40">
        <v>570661.69999999995</v>
      </c>
      <c r="F39" s="40">
        <v>668175.45900000003</v>
      </c>
      <c r="G39" s="40">
        <v>696942.5</v>
      </c>
      <c r="H39" s="27">
        <f t="shared" si="2"/>
        <v>-2012.4409999999916</v>
      </c>
      <c r="I39" s="26">
        <f t="shared" si="3"/>
        <v>28767.040999999968</v>
      </c>
    </row>
    <row r="40" spans="1:9" x14ac:dyDescent="0.25">
      <c r="A40" s="1" t="s">
        <v>55</v>
      </c>
      <c r="B40" s="2" t="s">
        <v>56</v>
      </c>
      <c r="C40" s="29">
        <v>40707.4</v>
      </c>
      <c r="D40" s="26">
        <v>69412.800000000003</v>
      </c>
      <c r="E40" s="26">
        <v>58615.7</v>
      </c>
      <c r="F40" s="26">
        <v>70043.154999999999</v>
      </c>
      <c r="G40" s="26">
        <v>45706.8</v>
      </c>
      <c r="H40" s="27">
        <f t="shared" si="2"/>
        <v>29335.754999999997</v>
      </c>
      <c r="I40" s="26">
        <f t="shared" si="3"/>
        <v>-24336.354999999996</v>
      </c>
    </row>
    <row r="41" spans="1:9" x14ac:dyDescent="0.25">
      <c r="A41" s="1" t="s">
        <v>57</v>
      </c>
      <c r="B41" s="2" t="s">
        <v>58</v>
      </c>
      <c r="C41" s="29">
        <v>6070.8</v>
      </c>
      <c r="D41" s="26">
        <v>4315</v>
      </c>
      <c r="E41" s="26">
        <v>4315</v>
      </c>
      <c r="F41" s="26">
        <v>4315</v>
      </c>
      <c r="G41" s="26">
        <v>0</v>
      </c>
      <c r="H41" s="27">
        <f t="shared" si="2"/>
        <v>-1755.8000000000002</v>
      </c>
      <c r="I41" s="26">
        <f t="shared" si="3"/>
        <v>-4315</v>
      </c>
    </row>
    <row r="42" spans="1:9" ht="78" x14ac:dyDescent="0.25">
      <c r="A42" s="1" t="s">
        <v>59</v>
      </c>
      <c r="B42" s="2" t="s">
        <v>69</v>
      </c>
      <c r="C42" s="29">
        <v>1660.8</v>
      </c>
      <c r="D42" s="26">
        <v>1121.4000000000001</v>
      </c>
      <c r="E42" s="26">
        <v>1256.3</v>
      </c>
      <c r="F42" s="26">
        <v>1121.4000000000001</v>
      </c>
      <c r="G42" s="26">
        <v>0</v>
      </c>
      <c r="H42" s="27">
        <f t="shared" si="2"/>
        <v>-539.39999999999986</v>
      </c>
      <c r="I42" s="26">
        <f t="shared" si="3"/>
        <v>-1121.4000000000001</v>
      </c>
    </row>
    <row r="43" spans="1:9" ht="62.4" x14ac:dyDescent="0.25">
      <c r="A43" s="1" t="s">
        <v>60</v>
      </c>
      <c r="B43" s="24" t="s">
        <v>61</v>
      </c>
      <c r="C43" s="29">
        <v>0</v>
      </c>
      <c r="D43" s="26">
        <v>-83.3</v>
      </c>
      <c r="E43" s="26">
        <v>-90.4</v>
      </c>
      <c r="F43" s="26">
        <v>-83.3</v>
      </c>
      <c r="G43" s="26">
        <v>0</v>
      </c>
      <c r="H43" s="27">
        <f t="shared" si="2"/>
        <v>-83.3</v>
      </c>
      <c r="I43" s="26">
        <f t="shared" si="3"/>
        <v>83.3</v>
      </c>
    </row>
  </sheetData>
  <mergeCells count="11">
    <mergeCell ref="A1:I1"/>
    <mergeCell ref="H5:H6"/>
    <mergeCell ref="I5:I6"/>
    <mergeCell ref="G5:G6"/>
    <mergeCell ref="F5:F6"/>
    <mergeCell ref="A4:B4"/>
    <mergeCell ref="A3:B3"/>
    <mergeCell ref="A5:B6"/>
    <mergeCell ref="C5:C6"/>
    <mergeCell ref="D5:D6"/>
    <mergeCell ref="E5:E6"/>
  </mergeCells>
  <pageMargins left="0.39370080000000002" right="0.39370080000000002" top="0.39370080000000002" bottom="0.58740159999999997" header="0.3" footer="0.3"/>
  <pageSetup paperSize="9" scale="66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2021-11-13T09:36:39Z</dcterms:modified>
</cp:coreProperties>
</file>