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2" yWindow="104" windowWidth="14803" windowHeight="8018"/>
  </bookViews>
  <sheets>
    <sheet name="Table1" sheetId="1" r:id="rId1"/>
  </sheets>
  <definedNames>
    <definedName name="_xlnm._FilterDatabase" localSheetId="0" hidden="1">Table1!$A$1:$I$45</definedName>
    <definedName name="_xlnm.Print_Titles" localSheetId="0">Table1!$5:$5</definedName>
  </definedNames>
  <calcPr calcId="144525"/>
</workbook>
</file>

<file path=xl/calcChain.xml><?xml version="1.0" encoding="utf-8"?>
<calcChain xmlns="http://schemas.openxmlformats.org/spreadsheetml/2006/main">
  <c r="F34" i="1" l="1"/>
  <c r="F13" i="1"/>
  <c r="F6" i="1" l="1"/>
  <c r="H6" i="1" s="1"/>
  <c r="I45" i="1"/>
  <c r="H45" i="1"/>
  <c r="I44" i="1"/>
  <c r="H44" i="1"/>
  <c r="I43" i="1"/>
  <c r="H43" i="1"/>
  <c r="I42" i="1"/>
  <c r="H42" i="1"/>
  <c r="I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I33" i="1"/>
  <c r="H33" i="1"/>
  <c r="I32" i="1"/>
  <c r="H32" i="1"/>
  <c r="I31" i="1"/>
  <c r="I30" i="1"/>
  <c r="H30" i="1"/>
  <c r="I29" i="1"/>
  <c r="H29" i="1"/>
  <c r="I28" i="1"/>
  <c r="H28" i="1"/>
  <c r="I27" i="1"/>
  <c r="H27" i="1"/>
  <c r="I26" i="1"/>
  <c r="H26" i="1"/>
  <c r="I25" i="1"/>
  <c r="I24" i="1"/>
  <c r="H24" i="1"/>
  <c r="I23" i="1"/>
  <c r="H23" i="1"/>
  <c r="I22" i="1"/>
  <c r="H22" i="1"/>
  <c r="I21" i="1"/>
  <c r="I20" i="1"/>
  <c r="H20" i="1"/>
  <c r="I19" i="1"/>
  <c r="H19" i="1"/>
  <c r="I18" i="1"/>
  <c r="H18" i="1"/>
  <c r="I17" i="1"/>
  <c r="H17" i="1"/>
  <c r="I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E43" i="1"/>
  <c r="E41" i="1"/>
  <c r="E38" i="1"/>
  <c r="E34" i="1"/>
  <c r="E31" i="1"/>
  <c r="E25" i="1"/>
  <c r="E21" i="1"/>
  <c r="E16" i="1"/>
  <c r="E13" i="1"/>
  <c r="E7" i="1"/>
  <c r="D34" i="1"/>
  <c r="F16" i="1"/>
  <c r="H16" i="1" s="1"/>
  <c r="D16" i="1"/>
  <c r="F43" i="1"/>
  <c r="D43" i="1"/>
  <c r="F41" i="1"/>
  <c r="H41" i="1" s="1"/>
  <c r="D41" i="1"/>
  <c r="F38" i="1"/>
  <c r="D38" i="1"/>
  <c r="H34" i="1"/>
  <c r="F31" i="1"/>
  <c r="H31" i="1" s="1"/>
  <c r="D31" i="1"/>
  <c r="F25" i="1"/>
  <c r="H25" i="1" s="1"/>
  <c r="D25" i="1"/>
  <c r="F21" i="1"/>
  <c r="H21" i="1" s="1"/>
  <c r="D21" i="1"/>
  <c r="D13" i="1"/>
  <c r="F7" i="1"/>
  <c r="H7" i="1" s="1"/>
  <c r="D7" i="1"/>
  <c r="E6" i="1" l="1"/>
  <c r="D6" i="1"/>
  <c r="I6" i="1" s="1"/>
</calcChain>
</file>

<file path=xl/sharedStrings.xml><?xml version="1.0" encoding="utf-8"?>
<sst xmlns="http://schemas.openxmlformats.org/spreadsheetml/2006/main" count="139" uniqueCount="68">
  <si>
    <t/>
  </si>
  <si>
    <t>Наименование</t>
  </si>
  <si>
    <t>РЗ</t>
  </si>
  <si>
    <t>ПР</t>
  </si>
  <si>
    <t>2022 год</t>
  </si>
  <si>
    <t>1</t>
  </si>
  <si>
    <t>2</t>
  </si>
  <si>
    <t>3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</si>
  <si>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</si>
  <si>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</si>
  <si>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</si>
  <si>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</si>
  <si>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</si>
  <si>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</si>
  <si>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</si>
  <si>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</si>
  <si>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</si>
  <si>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</si>
  <si>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</si>
  <si>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</si>
  <si>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</si>
  <si>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</si>
  <si>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</si>
  <si>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</si>
  <si>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</si>
  <si>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</si>
  <si>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</si>
  <si>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</si>
  <si>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</si>
  <si>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</si>
  <si>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</si>
  <si>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</si>
  <si>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</si>
  <si>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</si>
  <si>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</si>
  <si>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</si>
  <si>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</si>
  <si>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</si>
  <si>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</si>
  <si>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</si>
  <si>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</si>
  <si>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</si>
  <si>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</si>
  <si>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</si>
  <si>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</si>
  <si>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</si>
  <si>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</si>
  <si>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</si>
  <si>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</si>
  <si>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</si>
  <si>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</si>
  <si>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</si>
  <si>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11</t>
  </si>
  <si>
    <t>Физическая культура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</si>
  <si>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</si>
  <si>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</si>
  <si>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</si>
  <si>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</si>
  <si>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</si>
  <si>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</si>
  <si>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Исполнение за 2020 год</t>
  </si>
  <si>
    <t>Ожидаемое исполнение за 2021 год</t>
  </si>
  <si>
    <t>отклонение плана 2022г. от  ожидаемого исполнения 2021г.</t>
  </si>
  <si>
    <t>отклонение 2022г. от  2020г.</t>
  </si>
  <si>
    <t xml:space="preserve">Уточненный план на 2021 год (на 01.11.2021г.) </t>
  </si>
  <si>
    <t>Обеспечение проведения выборов и референдумов</t>
  </si>
  <si>
    <t>Сельское хозяйство и рыболовство</t>
  </si>
  <si>
    <t>Сведения о расходах бюджета  МО МР "Усть-Куломский" по разделам и подразделам классификации расходов на 2022 год в сравнении с ожидаемым исполнением за 2021 год и исполнением за 2020год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</si>
</sst>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color rgb="FF000000"/>
      <name val="Times New Roman"/>
    </font>
    <font>
      <b/>
      <sz val="14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2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top" wrapText="1"/>
    </xf>
    <xf numFmtId="164" fontId="8" fillId="2" borderId="6" xfId="0" applyNumberFormat="1" applyFont="1" applyFill="1" applyBorder="1" applyAlignment="1">
      <alignment horizontal="right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vertical="top" wrapText="1"/>
    </xf>
    <xf numFmtId="0" fontId="5" fillId="2" borderId="0" xfId="0" applyFont="1" applyFill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workbookViewId="0">
      <selection activeCell="F4" sqref="F4"/>
    </sheetView>
  </sheetViews>
  <sheetFormatPr defaultRowHeight="12.7" x14ac:dyDescent="0.25"/>
  <cols>
    <col min="1" max="1" width="60.6640625" customWidth="1"/>
    <col min="2" max="3" width="7.6640625" customWidth="1"/>
    <col min="4" max="5" width="18.44140625" customWidth="1"/>
    <col min="6" max="6" width="18.21875" customWidth="1"/>
    <col min="7" max="7" width="17.6640625" customWidth="1"/>
    <col min="8" max="9" width="16.77734375" customWidth="1"/>
  </cols>
  <sheetData>
    <row r="1" spans="1:9" ht="17.149999999999999" customHeight="1" x14ac:dyDescent="0.25">
      <c r="A1" s="1" t="s">
        <v>0</v>
      </c>
      <c r="B1" s="1" t="s">
        <v>0</v>
      </c>
      <c r="C1" s="1" t="s">
        <v>0</v>
      </c>
      <c r="D1" s="1"/>
      <c r="E1" s="1"/>
      <c r="F1" s="1"/>
      <c r="G1" s="1" t="s">
        <v>0</v>
      </c>
      <c r="H1" s="1" t="s">
        <v>0</v>
      </c>
      <c r="I1" s="1" t="s">
        <v>0</v>
      </c>
    </row>
    <row r="2" spans="1:9" ht="52.45" customHeight="1" x14ac:dyDescent="0.25">
      <c r="A2" s="30" t="s">
        <v>67</v>
      </c>
      <c r="B2" s="30"/>
      <c r="C2" s="30"/>
      <c r="D2" s="30"/>
      <c r="E2" s="30"/>
      <c r="F2" s="30"/>
      <c r="G2" s="30"/>
      <c r="H2" s="30"/>
      <c r="I2" s="30"/>
    </row>
    <row r="3" spans="1:9" ht="28.65" customHeight="1" x14ac:dyDescent="0.25">
      <c r="A3" s="29"/>
      <c r="B3" s="29"/>
      <c r="C3" s="29"/>
      <c r="D3" s="29"/>
      <c r="E3" s="29"/>
      <c r="F3" s="29"/>
      <c r="G3" s="29"/>
      <c r="H3" s="29"/>
      <c r="I3" s="29"/>
    </row>
    <row r="4" spans="1:9" ht="100.25" x14ac:dyDescent="0.25">
      <c r="A4" s="19" t="s">
        <v>1</v>
      </c>
      <c r="B4" s="19" t="s">
        <v>2</v>
      </c>
      <c r="C4" s="19" t="s">
        <v>3</v>
      </c>
      <c r="D4" s="20" t="s">
        <v>60</v>
      </c>
      <c r="E4" s="21" t="s">
        <v>64</v>
      </c>
      <c r="F4" s="31" t="s">
        <v>61</v>
      </c>
      <c r="G4" s="19" t="s">
        <v>4</v>
      </c>
      <c r="H4" s="22" t="s">
        <v>62</v>
      </c>
      <c r="I4" s="22" t="s">
        <v>63</v>
      </c>
    </row>
    <row r="5" spans="1:9" s="11" customFormat="1" x14ac:dyDescent="0.25">
      <c r="A5" s="12" t="s">
        <v>5</v>
      </c>
      <c r="B5" s="12" t="s">
        <v>6</v>
      </c>
      <c r="C5" s="12" t="s">
        <v>7</v>
      </c>
      <c r="D5" s="13">
        <v>4</v>
      </c>
      <c r="E5" s="14">
        <v>5</v>
      </c>
      <c r="F5" s="13">
        <v>6</v>
      </c>
      <c r="G5" s="12">
        <v>7</v>
      </c>
      <c r="H5" s="15">
        <v>8</v>
      </c>
      <c r="I5" s="16">
        <v>9</v>
      </c>
    </row>
    <row r="6" spans="1:9" ht="32.4" customHeight="1" x14ac:dyDescent="0.25">
      <c r="A6" s="2" t="s">
        <v>8</v>
      </c>
      <c r="B6" s="3" t="s">
        <v>0</v>
      </c>
      <c r="C6" s="3" t="s">
        <v>0</v>
      </c>
      <c r="D6" s="26">
        <f>D7+D13+D16+D21+D25+D31+D34+D38+D41+D43</f>
        <v>1662713204.5799999</v>
      </c>
      <c r="E6" s="26">
        <f>E7+E13+E16+E21+E25+E31+E34+E38+E41+E43</f>
        <v>1779786207.72</v>
      </c>
      <c r="F6" s="26">
        <f>F7+F13+F16+F21+F25+F31+F34+F38+F41+F43</f>
        <v>1774733338.3699999</v>
      </c>
      <c r="G6" s="4">
        <v>1671147618.1300001</v>
      </c>
      <c r="H6" s="17">
        <f>SUM(G6-F6)</f>
        <v>-103585720.23999977</v>
      </c>
      <c r="I6" s="18">
        <f>SUM(G6-D6)</f>
        <v>8434413.5500001907</v>
      </c>
    </row>
    <row r="7" spans="1:9" ht="32.4" customHeight="1" x14ac:dyDescent="0.25">
      <c r="A7" s="8" t="s">
        <v>9</v>
      </c>
      <c r="B7" s="9" t="s">
        <v>10</v>
      </c>
      <c r="C7" s="9" t="s">
        <v>0</v>
      </c>
      <c r="D7" s="10">
        <f>SUM(D8:D12)</f>
        <v>123878569.11000001</v>
      </c>
      <c r="E7" s="10">
        <f>SUM(E8:E12)</f>
        <v>113834805.23</v>
      </c>
      <c r="F7" s="10">
        <f t="shared" ref="F7" si="0">SUM(F8:F12)</f>
        <v>113499967</v>
      </c>
      <c r="G7" s="10">
        <v>123556662.56999999</v>
      </c>
      <c r="H7" s="17">
        <f t="shared" ref="H7:H45" si="1">SUM(G7-F7)</f>
        <v>10056695.569999993</v>
      </c>
      <c r="I7" s="18">
        <f t="shared" ref="I7:I45" si="2">SUM(G7-D7)</f>
        <v>-321906.54000002146</v>
      </c>
    </row>
    <row r="8" spans="1:9" ht="64.55" customHeight="1" x14ac:dyDescent="0.25">
      <c r="A8" s="5" t="s">
        <v>11</v>
      </c>
      <c r="B8" s="6" t="s">
        <v>10</v>
      </c>
      <c r="C8" s="6" t="s">
        <v>12</v>
      </c>
      <c r="D8" s="7">
        <v>32034</v>
      </c>
      <c r="E8" s="7">
        <v>3752587</v>
      </c>
      <c r="F8" s="7">
        <v>3752587</v>
      </c>
      <c r="G8" s="7">
        <v>3718433</v>
      </c>
      <c r="H8" s="27">
        <f t="shared" si="1"/>
        <v>-34154</v>
      </c>
      <c r="I8" s="28">
        <f t="shared" si="2"/>
        <v>3686399</v>
      </c>
    </row>
    <row r="9" spans="1:9" ht="96.5" customHeight="1" x14ac:dyDescent="0.25">
      <c r="A9" s="5" t="s">
        <v>13</v>
      </c>
      <c r="B9" s="6" t="s">
        <v>10</v>
      </c>
      <c r="C9" s="6" t="s">
        <v>14</v>
      </c>
      <c r="D9" s="7">
        <v>88076870.829999998</v>
      </c>
      <c r="E9" s="7">
        <v>78956050.780000001</v>
      </c>
      <c r="F9" s="7">
        <v>78903400</v>
      </c>
      <c r="G9" s="7">
        <v>88223825.980000004</v>
      </c>
      <c r="H9" s="27">
        <f t="shared" si="1"/>
        <v>9320425.9800000042</v>
      </c>
      <c r="I9" s="28">
        <f t="shared" si="2"/>
        <v>146955.15000000596</v>
      </c>
    </row>
    <row r="10" spans="1:9" ht="64.55" customHeight="1" x14ac:dyDescent="0.25">
      <c r="A10" s="5" t="s">
        <v>15</v>
      </c>
      <c r="B10" s="6" t="s">
        <v>10</v>
      </c>
      <c r="C10" s="6" t="s">
        <v>16</v>
      </c>
      <c r="D10" s="7">
        <v>25107699.870000001</v>
      </c>
      <c r="E10" s="7">
        <v>23183982.960000001</v>
      </c>
      <c r="F10" s="7">
        <v>23183980</v>
      </c>
      <c r="G10" s="7">
        <v>24744059.690000001</v>
      </c>
      <c r="H10" s="27">
        <f t="shared" si="1"/>
        <v>1560079.6900000013</v>
      </c>
      <c r="I10" s="28">
        <f t="shared" si="2"/>
        <v>-363640.1799999997</v>
      </c>
    </row>
    <row r="11" spans="1:9" ht="64.55" customHeight="1" x14ac:dyDescent="0.25">
      <c r="A11" s="5" t="s">
        <v>65</v>
      </c>
      <c r="B11" s="6" t="s">
        <v>10</v>
      </c>
      <c r="C11" s="6" t="s">
        <v>37</v>
      </c>
      <c r="D11" s="7">
        <v>1925286.93</v>
      </c>
      <c r="E11" s="7">
        <v>250000</v>
      </c>
      <c r="F11" s="7">
        <v>250000</v>
      </c>
      <c r="G11" s="7"/>
      <c r="H11" s="27">
        <f t="shared" si="1"/>
        <v>-250000</v>
      </c>
      <c r="I11" s="28">
        <f t="shared" si="2"/>
        <v>-1925286.93</v>
      </c>
    </row>
    <row r="12" spans="1:9" ht="15" customHeight="1" x14ac:dyDescent="0.25">
      <c r="A12" s="5" t="s">
        <v>17</v>
      </c>
      <c r="B12" s="6" t="s">
        <v>10</v>
      </c>
      <c r="C12" s="6" t="s">
        <v>18</v>
      </c>
      <c r="D12" s="7">
        <v>8736677.4800000004</v>
      </c>
      <c r="E12" s="7">
        <v>7692184.4900000002</v>
      </c>
      <c r="F12" s="7">
        <v>7410000</v>
      </c>
      <c r="G12" s="7">
        <v>6870343.9000000004</v>
      </c>
      <c r="H12" s="27">
        <f t="shared" si="1"/>
        <v>-539656.09999999963</v>
      </c>
      <c r="I12" s="28">
        <f t="shared" si="2"/>
        <v>-1866333.58</v>
      </c>
    </row>
    <row r="13" spans="1:9" ht="48.85" customHeight="1" x14ac:dyDescent="0.25">
      <c r="A13" s="8" t="s">
        <v>19</v>
      </c>
      <c r="B13" s="9" t="s">
        <v>20</v>
      </c>
      <c r="C13" s="9" t="s">
        <v>0</v>
      </c>
      <c r="D13" s="10">
        <f>SUM(D14:D15)</f>
        <v>15321923.77</v>
      </c>
      <c r="E13" s="10">
        <f>SUM(E14:E15)</f>
        <v>2698356.41</v>
      </c>
      <c r="F13" s="10">
        <f t="shared" ref="F13" si="3">SUM(F14:F15)</f>
        <v>2599956.41</v>
      </c>
      <c r="G13" s="10">
        <v>2095000</v>
      </c>
      <c r="H13" s="17">
        <f t="shared" si="1"/>
        <v>-504956.41000000015</v>
      </c>
      <c r="I13" s="18">
        <f t="shared" si="2"/>
        <v>-13226923.77</v>
      </c>
    </row>
    <row r="14" spans="1:9" ht="15" customHeight="1" x14ac:dyDescent="0.25">
      <c r="A14" s="5" t="s">
        <v>21</v>
      </c>
      <c r="B14" s="6" t="s">
        <v>20</v>
      </c>
      <c r="C14" s="6" t="s">
        <v>22</v>
      </c>
      <c r="D14" s="7">
        <v>14705295.810000001</v>
      </c>
      <c r="E14" s="7">
        <v>2099356.41</v>
      </c>
      <c r="F14" s="7">
        <v>2099356.41</v>
      </c>
      <c r="G14" s="7">
        <v>1354680</v>
      </c>
      <c r="H14" s="27">
        <f t="shared" si="1"/>
        <v>-744676.41000000015</v>
      </c>
      <c r="I14" s="28">
        <f t="shared" si="2"/>
        <v>-13350615.810000001</v>
      </c>
    </row>
    <row r="15" spans="1:9" ht="48.85" customHeight="1" x14ac:dyDescent="0.25">
      <c r="A15" s="5" t="s">
        <v>23</v>
      </c>
      <c r="B15" s="6" t="s">
        <v>20</v>
      </c>
      <c r="C15" s="6" t="s">
        <v>24</v>
      </c>
      <c r="D15" s="7">
        <v>616627.96</v>
      </c>
      <c r="E15" s="7">
        <v>599000</v>
      </c>
      <c r="F15" s="7">
        <v>500600</v>
      </c>
      <c r="G15" s="7">
        <v>740320</v>
      </c>
      <c r="H15" s="27">
        <f t="shared" si="1"/>
        <v>239720</v>
      </c>
      <c r="I15" s="28">
        <f t="shared" si="2"/>
        <v>123692.04000000004</v>
      </c>
    </row>
    <row r="16" spans="1:9" ht="15" customHeight="1" x14ac:dyDescent="0.25">
      <c r="A16" s="8" t="s">
        <v>25</v>
      </c>
      <c r="B16" s="9" t="s">
        <v>14</v>
      </c>
      <c r="C16" s="9" t="s">
        <v>0</v>
      </c>
      <c r="D16" s="10">
        <f>SUM(D17:D20)</f>
        <v>141382721.68000001</v>
      </c>
      <c r="E16" s="10">
        <f>SUM(E17:E20)</f>
        <v>148806237.20999998</v>
      </c>
      <c r="F16" s="10">
        <f t="shared" ref="F16" si="4">SUM(F17:F20)</f>
        <v>148299904.81999999</v>
      </c>
      <c r="G16" s="10">
        <v>54254307</v>
      </c>
      <c r="H16" s="17">
        <f t="shared" si="1"/>
        <v>-94045597.819999993</v>
      </c>
      <c r="I16" s="18">
        <f t="shared" si="2"/>
        <v>-87128414.680000007</v>
      </c>
    </row>
    <row r="17" spans="1:9" s="11" customFormat="1" ht="15" customHeight="1" x14ac:dyDescent="0.25">
      <c r="A17" s="23" t="s">
        <v>66</v>
      </c>
      <c r="B17" s="24" t="s">
        <v>14</v>
      </c>
      <c r="C17" s="24" t="s">
        <v>32</v>
      </c>
      <c r="D17" s="25">
        <v>2210000</v>
      </c>
      <c r="E17" s="25">
        <v>2460000</v>
      </c>
      <c r="F17" s="25">
        <v>2460000</v>
      </c>
      <c r="G17" s="25"/>
      <c r="H17" s="27">
        <f t="shared" si="1"/>
        <v>-2460000</v>
      </c>
      <c r="I17" s="28">
        <f t="shared" si="2"/>
        <v>-2210000</v>
      </c>
    </row>
    <row r="18" spans="1:9" ht="15" customHeight="1" x14ac:dyDescent="0.25">
      <c r="A18" s="5" t="s">
        <v>26</v>
      </c>
      <c r="B18" s="6" t="s">
        <v>14</v>
      </c>
      <c r="C18" s="6" t="s">
        <v>27</v>
      </c>
      <c r="D18" s="7">
        <v>4216516.17</v>
      </c>
      <c r="E18" s="7">
        <v>3550000</v>
      </c>
      <c r="F18" s="7">
        <v>3200000</v>
      </c>
      <c r="G18" s="7">
        <v>4696587</v>
      </c>
      <c r="H18" s="27">
        <f t="shared" si="1"/>
        <v>1496587</v>
      </c>
      <c r="I18" s="28">
        <f t="shared" si="2"/>
        <v>480070.83000000007</v>
      </c>
    </row>
    <row r="19" spans="1:9" ht="15" customHeight="1" x14ac:dyDescent="0.25">
      <c r="A19" s="5" t="s">
        <v>28</v>
      </c>
      <c r="B19" s="6" t="s">
        <v>14</v>
      </c>
      <c r="C19" s="6" t="s">
        <v>22</v>
      </c>
      <c r="D19" s="7">
        <v>131374950.51000001</v>
      </c>
      <c r="E19" s="7">
        <v>134417104.81999999</v>
      </c>
      <c r="F19" s="7">
        <v>134417104.81999999</v>
      </c>
      <c r="G19" s="7">
        <v>49537720</v>
      </c>
      <c r="H19" s="27">
        <f t="shared" si="1"/>
        <v>-84879384.819999993</v>
      </c>
      <c r="I19" s="28">
        <f t="shared" si="2"/>
        <v>-81837230.510000005</v>
      </c>
    </row>
    <row r="20" spans="1:9" ht="32.4" customHeight="1" x14ac:dyDescent="0.25">
      <c r="A20" s="5" t="s">
        <v>29</v>
      </c>
      <c r="B20" s="6" t="s">
        <v>14</v>
      </c>
      <c r="C20" s="6" t="s">
        <v>30</v>
      </c>
      <c r="D20" s="7">
        <v>3581255</v>
      </c>
      <c r="E20" s="7">
        <v>8379132.3899999997</v>
      </c>
      <c r="F20" s="7">
        <v>8222800</v>
      </c>
      <c r="G20" s="7">
        <v>20000</v>
      </c>
      <c r="H20" s="27">
        <f t="shared" si="1"/>
        <v>-8202800</v>
      </c>
      <c r="I20" s="28">
        <f t="shared" si="2"/>
        <v>-3561255</v>
      </c>
    </row>
    <row r="21" spans="1:9" ht="32.4" customHeight="1" x14ac:dyDescent="0.25">
      <c r="A21" s="8" t="s">
        <v>31</v>
      </c>
      <c r="B21" s="9" t="s">
        <v>32</v>
      </c>
      <c r="C21" s="9" t="s">
        <v>0</v>
      </c>
      <c r="D21" s="10">
        <f>SUM(D22:D24)</f>
        <v>29228877.5</v>
      </c>
      <c r="E21" s="10">
        <f>SUM(E22:E24)</f>
        <v>105036406.06999999</v>
      </c>
      <c r="F21" s="10">
        <f t="shared" ref="F21" si="5">SUM(F22:F24)</f>
        <v>104699920.06999999</v>
      </c>
      <c r="G21" s="10">
        <v>150319411.46000001</v>
      </c>
      <c r="H21" s="17">
        <f t="shared" si="1"/>
        <v>45619491.390000015</v>
      </c>
      <c r="I21" s="18">
        <f t="shared" si="2"/>
        <v>121090533.96000001</v>
      </c>
    </row>
    <row r="22" spans="1:9" ht="32.4" customHeight="1" x14ac:dyDescent="0.25">
      <c r="A22" s="5" t="s">
        <v>33</v>
      </c>
      <c r="B22" s="6" t="s">
        <v>32</v>
      </c>
      <c r="C22" s="6" t="s">
        <v>10</v>
      </c>
      <c r="D22" s="7">
        <v>17617140</v>
      </c>
      <c r="E22" s="7">
        <v>43266019.509999998</v>
      </c>
      <c r="F22" s="7">
        <v>43266019.509999998</v>
      </c>
      <c r="G22" s="7">
        <v>141843776.5</v>
      </c>
      <c r="H22" s="27">
        <f t="shared" si="1"/>
        <v>98577756.99000001</v>
      </c>
      <c r="I22" s="28">
        <f t="shared" si="2"/>
        <v>124226636.5</v>
      </c>
    </row>
    <row r="23" spans="1:9" ht="32.4" customHeight="1" x14ac:dyDescent="0.25">
      <c r="A23" s="5" t="s">
        <v>34</v>
      </c>
      <c r="B23" s="6" t="s">
        <v>32</v>
      </c>
      <c r="C23" s="6" t="s">
        <v>12</v>
      </c>
      <c r="D23" s="7">
        <v>7098981.54</v>
      </c>
      <c r="E23" s="7">
        <v>56124900.560000002</v>
      </c>
      <c r="F23" s="7">
        <v>56124900.560000002</v>
      </c>
      <c r="G23" s="7">
        <v>7075634.96</v>
      </c>
      <c r="H23" s="27">
        <f t="shared" si="1"/>
        <v>-49049265.600000001</v>
      </c>
      <c r="I23" s="28">
        <f t="shared" si="2"/>
        <v>-23346.580000000075</v>
      </c>
    </row>
    <row r="24" spans="1:9" ht="15" customHeight="1" x14ac:dyDescent="0.25">
      <c r="A24" s="5" t="s">
        <v>35</v>
      </c>
      <c r="B24" s="6" t="s">
        <v>32</v>
      </c>
      <c r="C24" s="6" t="s">
        <v>20</v>
      </c>
      <c r="D24" s="7">
        <v>4512755.96</v>
      </c>
      <c r="E24" s="7">
        <v>5645486</v>
      </c>
      <c r="F24" s="7">
        <v>5309000</v>
      </c>
      <c r="G24" s="7">
        <v>1400000</v>
      </c>
      <c r="H24" s="27">
        <f t="shared" si="1"/>
        <v>-3909000</v>
      </c>
      <c r="I24" s="28">
        <f t="shared" si="2"/>
        <v>-3112755.96</v>
      </c>
    </row>
    <row r="25" spans="1:9" ht="32.4" customHeight="1" x14ac:dyDescent="0.25">
      <c r="A25" s="8" t="s">
        <v>36</v>
      </c>
      <c r="B25" s="9" t="s">
        <v>37</v>
      </c>
      <c r="C25" s="9" t="s">
        <v>0</v>
      </c>
      <c r="D25" s="10">
        <f>SUM(D26:D30)</f>
        <v>924286030.73000002</v>
      </c>
      <c r="E25" s="10">
        <f>SUM(E26:E30)</f>
        <v>952774724.46000004</v>
      </c>
      <c r="F25" s="10">
        <f t="shared" ref="F25" si="6">SUM(F26:F30)</f>
        <v>950039985.49000001</v>
      </c>
      <c r="G25" s="10">
        <v>933524309.25999999</v>
      </c>
      <c r="H25" s="17">
        <f t="shared" si="1"/>
        <v>-16515676.230000019</v>
      </c>
      <c r="I25" s="18">
        <f t="shared" si="2"/>
        <v>9238278.5299999714</v>
      </c>
    </row>
    <row r="26" spans="1:9" ht="32.4" customHeight="1" x14ac:dyDescent="0.25">
      <c r="A26" s="5" t="s">
        <v>38</v>
      </c>
      <c r="B26" s="6" t="s">
        <v>37</v>
      </c>
      <c r="C26" s="6" t="s">
        <v>10</v>
      </c>
      <c r="D26" s="7">
        <v>209358800.71000001</v>
      </c>
      <c r="E26" s="7">
        <v>229260753.83000001</v>
      </c>
      <c r="F26" s="7">
        <v>229260753.83000001</v>
      </c>
      <c r="G26" s="7">
        <v>215486929.24000001</v>
      </c>
      <c r="H26" s="27">
        <f t="shared" si="1"/>
        <v>-13773824.590000004</v>
      </c>
      <c r="I26" s="28">
        <f t="shared" si="2"/>
        <v>6128128.5300000012</v>
      </c>
    </row>
    <row r="27" spans="1:9" ht="32.4" customHeight="1" x14ac:dyDescent="0.25">
      <c r="A27" s="5" t="s">
        <v>39</v>
      </c>
      <c r="B27" s="6" t="s">
        <v>37</v>
      </c>
      <c r="C27" s="6" t="s">
        <v>12</v>
      </c>
      <c r="D27" s="7">
        <v>619925223.48000002</v>
      </c>
      <c r="E27" s="7">
        <v>620384131.65999997</v>
      </c>
      <c r="F27" s="7">
        <v>620384131.65999997</v>
      </c>
      <c r="G27" s="7">
        <v>616661151.19000006</v>
      </c>
      <c r="H27" s="27">
        <f t="shared" si="1"/>
        <v>-3722980.4699999094</v>
      </c>
      <c r="I27" s="28">
        <f t="shared" si="2"/>
        <v>-3264072.2899999619</v>
      </c>
    </row>
    <row r="28" spans="1:9" ht="15" customHeight="1" x14ac:dyDescent="0.25">
      <c r="A28" s="5" t="s">
        <v>40</v>
      </c>
      <c r="B28" s="6" t="s">
        <v>37</v>
      </c>
      <c r="C28" s="6" t="s">
        <v>20</v>
      </c>
      <c r="D28" s="7">
        <v>24912326.5</v>
      </c>
      <c r="E28" s="7">
        <v>26423440.52</v>
      </c>
      <c r="F28" s="7">
        <v>26423100</v>
      </c>
      <c r="G28" s="7">
        <v>29259982.649999999</v>
      </c>
      <c r="H28" s="27">
        <f t="shared" si="1"/>
        <v>2836882.6499999985</v>
      </c>
      <c r="I28" s="28">
        <f t="shared" si="2"/>
        <v>4347656.1499999985</v>
      </c>
    </row>
    <row r="29" spans="1:9" ht="15" customHeight="1" x14ac:dyDescent="0.25">
      <c r="A29" s="5" t="s">
        <v>41</v>
      </c>
      <c r="B29" s="6" t="s">
        <v>37</v>
      </c>
      <c r="C29" s="6" t="s">
        <v>37</v>
      </c>
      <c r="D29" s="7">
        <v>3831166.67</v>
      </c>
      <c r="E29" s="7">
        <v>3640333.34</v>
      </c>
      <c r="F29" s="7">
        <v>3640000</v>
      </c>
      <c r="G29" s="7">
        <v>3495333.34</v>
      </c>
      <c r="H29" s="27">
        <f t="shared" si="1"/>
        <v>-144666.66000000015</v>
      </c>
      <c r="I29" s="28">
        <f t="shared" si="2"/>
        <v>-335833.33000000007</v>
      </c>
    </row>
    <row r="30" spans="1:9" ht="15" customHeight="1" x14ac:dyDescent="0.25">
      <c r="A30" s="5" t="s">
        <v>42</v>
      </c>
      <c r="B30" s="6" t="s">
        <v>37</v>
      </c>
      <c r="C30" s="6" t="s">
        <v>22</v>
      </c>
      <c r="D30" s="7">
        <v>66258513.369999997</v>
      </c>
      <c r="E30" s="7">
        <v>73066065.109999999</v>
      </c>
      <c r="F30" s="7">
        <v>70332000</v>
      </c>
      <c r="G30" s="7">
        <v>68620912.840000004</v>
      </c>
      <c r="H30" s="27">
        <f t="shared" si="1"/>
        <v>-1711087.1599999964</v>
      </c>
      <c r="I30" s="28">
        <f t="shared" si="2"/>
        <v>2362399.4700000063</v>
      </c>
    </row>
    <row r="31" spans="1:9" ht="32.4" customHeight="1" x14ac:dyDescent="0.25">
      <c r="A31" s="8" t="s">
        <v>43</v>
      </c>
      <c r="B31" s="9" t="s">
        <v>27</v>
      </c>
      <c r="C31" s="9" t="s">
        <v>0</v>
      </c>
      <c r="D31" s="10">
        <f>SUM(D32:D33)</f>
        <v>147951900.09</v>
      </c>
      <c r="E31" s="10">
        <f>SUM(E32:E33)</f>
        <v>200785110.33999997</v>
      </c>
      <c r="F31" s="10">
        <f t="shared" ref="F31" si="7">SUM(F32:F33)</f>
        <v>200200000</v>
      </c>
      <c r="G31" s="10">
        <v>144662685.38999999</v>
      </c>
      <c r="H31" s="17">
        <f t="shared" si="1"/>
        <v>-55537314.610000014</v>
      </c>
      <c r="I31" s="18">
        <f t="shared" si="2"/>
        <v>-3289214.7000000179</v>
      </c>
    </row>
    <row r="32" spans="1:9" ht="32.4" customHeight="1" x14ac:dyDescent="0.25">
      <c r="A32" s="5" t="s">
        <v>44</v>
      </c>
      <c r="B32" s="6" t="s">
        <v>27</v>
      </c>
      <c r="C32" s="6" t="s">
        <v>10</v>
      </c>
      <c r="D32" s="7">
        <v>107559758.95</v>
      </c>
      <c r="E32" s="7">
        <v>158079638.88999999</v>
      </c>
      <c r="F32" s="7">
        <v>158000000</v>
      </c>
      <c r="G32" s="7">
        <v>101836619.39</v>
      </c>
      <c r="H32" s="27">
        <f t="shared" si="1"/>
        <v>-56163380.609999999</v>
      </c>
      <c r="I32" s="28">
        <f t="shared" si="2"/>
        <v>-5723139.5600000024</v>
      </c>
    </row>
    <row r="33" spans="1:9" ht="32.4" customHeight="1" x14ac:dyDescent="0.25">
      <c r="A33" s="5" t="s">
        <v>45</v>
      </c>
      <c r="B33" s="6" t="s">
        <v>27</v>
      </c>
      <c r="C33" s="6" t="s">
        <v>14</v>
      </c>
      <c r="D33" s="7">
        <v>40392141.140000001</v>
      </c>
      <c r="E33" s="7">
        <v>42705471.450000003</v>
      </c>
      <c r="F33" s="7">
        <v>42200000</v>
      </c>
      <c r="G33" s="7">
        <v>42826066</v>
      </c>
      <c r="H33" s="27">
        <f t="shared" si="1"/>
        <v>626066</v>
      </c>
      <c r="I33" s="28">
        <f t="shared" si="2"/>
        <v>2433924.8599999994</v>
      </c>
    </row>
    <row r="34" spans="1:9" ht="15" customHeight="1" x14ac:dyDescent="0.25">
      <c r="A34" s="8" t="s">
        <v>46</v>
      </c>
      <c r="B34" s="9" t="s">
        <v>47</v>
      </c>
      <c r="C34" s="9" t="s">
        <v>0</v>
      </c>
      <c r="D34" s="10">
        <f>SUM(D35:D37)</f>
        <v>79782098.650000006</v>
      </c>
      <c r="E34" s="10">
        <f>SUM(E35:E37)</f>
        <v>66625489.579999998</v>
      </c>
      <c r="F34" s="10">
        <f>SUM(F35:F37)</f>
        <v>66400189.579999998</v>
      </c>
      <c r="G34" s="10">
        <v>69284640.049999997</v>
      </c>
      <c r="H34" s="17">
        <f t="shared" si="1"/>
        <v>2884450.4699999988</v>
      </c>
      <c r="I34" s="18">
        <f t="shared" si="2"/>
        <v>-10497458.600000009</v>
      </c>
    </row>
    <row r="35" spans="1:9" ht="15" customHeight="1" x14ac:dyDescent="0.25">
      <c r="A35" s="5" t="s">
        <v>48</v>
      </c>
      <c r="B35" s="6" t="s">
        <v>47</v>
      </c>
      <c r="C35" s="6" t="s">
        <v>10</v>
      </c>
      <c r="D35" s="7">
        <v>8538041.5500000007</v>
      </c>
      <c r="E35" s="7">
        <v>8461281.5800000001</v>
      </c>
      <c r="F35" s="7">
        <v>8461281.5800000001</v>
      </c>
      <c r="G35" s="7">
        <v>9160249.0500000007</v>
      </c>
      <c r="H35" s="27">
        <f t="shared" si="1"/>
        <v>698967.47000000067</v>
      </c>
      <c r="I35" s="28">
        <f t="shared" si="2"/>
        <v>622207.5</v>
      </c>
    </row>
    <row r="36" spans="1:9" ht="15" customHeight="1" x14ac:dyDescent="0.25">
      <c r="A36" s="5" t="s">
        <v>49</v>
      </c>
      <c r="B36" s="6" t="s">
        <v>47</v>
      </c>
      <c r="C36" s="6" t="s">
        <v>20</v>
      </c>
      <c r="D36" s="7">
        <v>27673157.100000001</v>
      </c>
      <c r="E36" s="7">
        <v>17600000</v>
      </c>
      <c r="F36" s="7">
        <v>17374700</v>
      </c>
      <c r="G36" s="7">
        <v>17350000</v>
      </c>
      <c r="H36" s="27">
        <f t="shared" si="1"/>
        <v>-24700</v>
      </c>
      <c r="I36" s="28">
        <f t="shared" si="2"/>
        <v>-10323157.100000001</v>
      </c>
    </row>
    <row r="37" spans="1:9" ht="15" customHeight="1" x14ac:dyDescent="0.25">
      <c r="A37" s="5" t="s">
        <v>50</v>
      </c>
      <c r="B37" s="6" t="s">
        <v>47</v>
      </c>
      <c r="C37" s="6" t="s">
        <v>14</v>
      </c>
      <c r="D37" s="7">
        <v>43570900</v>
      </c>
      <c r="E37" s="7">
        <v>40564208</v>
      </c>
      <c r="F37" s="7">
        <v>40564208</v>
      </c>
      <c r="G37" s="7">
        <v>42774391</v>
      </c>
      <c r="H37" s="27">
        <f t="shared" si="1"/>
        <v>2210183</v>
      </c>
      <c r="I37" s="28">
        <f t="shared" si="2"/>
        <v>-796509</v>
      </c>
    </row>
    <row r="38" spans="1:9" ht="15" customHeight="1" x14ac:dyDescent="0.25">
      <c r="A38" s="8" t="s">
        <v>51</v>
      </c>
      <c r="B38" s="9" t="s">
        <v>52</v>
      </c>
      <c r="C38" s="9" t="s">
        <v>0</v>
      </c>
      <c r="D38" s="10">
        <f>SUM(D39:D40)</f>
        <v>63829416.240000002</v>
      </c>
      <c r="E38" s="10">
        <f>SUM(E39:E40)</f>
        <v>61932063.420000002</v>
      </c>
      <c r="F38" s="10">
        <f t="shared" ref="F38" si="8">SUM(F39:F40)</f>
        <v>61700400</v>
      </c>
      <c r="G38" s="10">
        <v>63153660.399999999</v>
      </c>
      <c r="H38" s="17">
        <f t="shared" si="1"/>
        <v>1453260.3999999985</v>
      </c>
      <c r="I38" s="18">
        <f t="shared" si="2"/>
        <v>-675755.84000000358</v>
      </c>
    </row>
    <row r="39" spans="1:9" ht="15" customHeight="1" x14ac:dyDescent="0.25">
      <c r="A39" s="5" t="s">
        <v>53</v>
      </c>
      <c r="B39" s="6" t="s">
        <v>52</v>
      </c>
      <c r="C39" s="6" t="s">
        <v>10</v>
      </c>
      <c r="D39" s="7">
        <v>60021101.200000003</v>
      </c>
      <c r="E39" s="7">
        <v>57963654.789999999</v>
      </c>
      <c r="F39" s="7">
        <v>57960000</v>
      </c>
      <c r="G39" s="7">
        <v>58498221.939999998</v>
      </c>
      <c r="H39" s="27">
        <f t="shared" si="1"/>
        <v>538221.93999999762</v>
      </c>
      <c r="I39" s="28">
        <f t="shared" si="2"/>
        <v>-1522879.2600000054</v>
      </c>
    </row>
    <row r="40" spans="1:9" ht="32.4" customHeight="1" x14ac:dyDescent="0.25">
      <c r="A40" s="5" t="s">
        <v>54</v>
      </c>
      <c r="B40" s="6" t="s">
        <v>52</v>
      </c>
      <c r="C40" s="6" t="s">
        <v>32</v>
      </c>
      <c r="D40" s="7">
        <v>3808315.04</v>
      </c>
      <c r="E40" s="7">
        <v>3968408.63</v>
      </c>
      <c r="F40" s="7">
        <v>3740400</v>
      </c>
      <c r="G40" s="7">
        <v>4655438.46</v>
      </c>
      <c r="H40" s="27">
        <f t="shared" si="1"/>
        <v>915038.46</v>
      </c>
      <c r="I40" s="28">
        <f t="shared" si="2"/>
        <v>847123.41999999993</v>
      </c>
    </row>
    <row r="41" spans="1:9" ht="48.85" customHeight="1" x14ac:dyDescent="0.25">
      <c r="A41" s="8" t="s">
        <v>55</v>
      </c>
      <c r="B41" s="9" t="s">
        <v>18</v>
      </c>
      <c r="C41" s="9" t="s">
        <v>0</v>
      </c>
      <c r="D41" s="10">
        <f>SUM(D42)</f>
        <v>980388.81</v>
      </c>
      <c r="E41" s="10">
        <f>SUM(E42)</f>
        <v>582010</v>
      </c>
      <c r="F41" s="10">
        <f t="shared" ref="F41" si="9">SUM(F42)</f>
        <v>582010</v>
      </c>
      <c r="G41" s="10">
        <v>195600</v>
      </c>
      <c r="H41" s="17">
        <f t="shared" si="1"/>
        <v>-386410</v>
      </c>
      <c r="I41" s="18">
        <f t="shared" si="2"/>
        <v>-784788.81</v>
      </c>
    </row>
    <row r="42" spans="1:9" ht="32.4" customHeight="1" x14ac:dyDescent="0.25">
      <c r="A42" s="5" t="s">
        <v>56</v>
      </c>
      <c r="B42" s="6" t="s">
        <v>18</v>
      </c>
      <c r="C42" s="6" t="s">
        <v>10</v>
      </c>
      <c r="D42" s="7">
        <v>980388.81</v>
      </c>
      <c r="E42" s="7">
        <v>582010</v>
      </c>
      <c r="F42" s="7">
        <v>582010</v>
      </c>
      <c r="G42" s="7">
        <v>195600</v>
      </c>
      <c r="H42" s="27">
        <f t="shared" si="1"/>
        <v>-386410</v>
      </c>
      <c r="I42" s="28">
        <f t="shared" si="2"/>
        <v>-784788.81</v>
      </c>
    </row>
    <row r="43" spans="1:9" ht="64.55" customHeight="1" x14ac:dyDescent="0.25">
      <c r="A43" s="8" t="s">
        <v>57</v>
      </c>
      <c r="B43" s="9" t="s">
        <v>24</v>
      </c>
      <c r="C43" s="9" t="s">
        <v>0</v>
      </c>
      <c r="D43" s="10">
        <f>SUM(D44:D45)</f>
        <v>136071278</v>
      </c>
      <c r="E43" s="10">
        <f>SUM(E44:E45)</f>
        <v>126711005</v>
      </c>
      <c r="F43" s="10">
        <f t="shared" ref="F43" si="10">SUM(F44:F45)</f>
        <v>126711005</v>
      </c>
      <c r="G43" s="10">
        <v>130101342</v>
      </c>
      <c r="H43" s="17">
        <f t="shared" si="1"/>
        <v>3390337</v>
      </c>
      <c r="I43" s="18">
        <f t="shared" si="2"/>
        <v>-5969936</v>
      </c>
    </row>
    <row r="44" spans="1:9" ht="64.55" customHeight="1" x14ac:dyDescent="0.25">
      <c r="A44" s="5" t="s">
        <v>58</v>
      </c>
      <c r="B44" s="6" t="s">
        <v>24</v>
      </c>
      <c r="C44" s="6" t="s">
        <v>10</v>
      </c>
      <c r="D44" s="7">
        <v>70734400</v>
      </c>
      <c r="E44" s="7">
        <v>80721300</v>
      </c>
      <c r="F44" s="7">
        <v>80721300</v>
      </c>
      <c r="G44" s="7">
        <v>80710700</v>
      </c>
      <c r="H44" s="27">
        <f t="shared" si="1"/>
        <v>-10600</v>
      </c>
      <c r="I44" s="28">
        <f t="shared" si="2"/>
        <v>9976300</v>
      </c>
    </row>
    <row r="45" spans="1:9" ht="32.4" customHeight="1" x14ac:dyDescent="0.25">
      <c r="A45" s="5" t="s">
        <v>59</v>
      </c>
      <c r="B45" s="6" t="s">
        <v>24</v>
      </c>
      <c r="C45" s="6" t="s">
        <v>20</v>
      </c>
      <c r="D45" s="7">
        <v>65336878</v>
      </c>
      <c r="E45" s="7">
        <v>45989705</v>
      </c>
      <c r="F45" s="7">
        <v>45989705</v>
      </c>
      <c r="G45" s="7">
        <v>49390642</v>
      </c>
      <c r="H45" s="27">
        <f t="shared" si="1"/>
        <v>3400937</v>
      </c>
      <c r="I45" s="28">
        <f t="shared" si="2"/>
        <v>-15946236</v>
      </c>
    </row>
  </sheetData>
  <autoFilter ref="A1:I45"/>
  <mergeCells count="1">
    <mergeCell ref="A2:I2"/>
  </mergeCells>
  <pageMargins left="0.59055118110236227" right="0.59055118110236227" top="1.5748031496062993" bottom="0.39370078740157483" header="0.31496062992125984" footer="0.31496062992125984"/>
  <pageSetup paperSize="9" scale="82" fitToHeight="0" orientation="landscape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2021-11-13T08:37:18Z</dcterms:modified>
</cp:coreProperties>
</file>