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" yWindow="115" windowWidth="15172" windowHeight="87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E26" i="1"/>
  <c r="E22" i="1" l="1"/>
  <c r="E20" i="1"/>
  <c r="E10" i="1" l="1"/>
  <c r="E6" i="1" l="1"/>
  <c r="D10" i="1" l="1"/>
  <c r="C10" i="1"/>
  <c r="D39" i="1" l="1"/>
  <c r="D36" i="1" s="1"/>
  <c r="D34" i="1" s="1"/>
  <c r="D6" i="1"/>
  <c r="C6" i="1"/>
  <c r="C39" i="1"/>
  <c r="C36" i="1"/>
  <c r="C34" i="1" s="1"/>
  <c r="D33" i="1" l="1"/>
  <c r="C33" i="1"/>
  <c r="E39" i="1"/>
  <c r="E36" i="1" l="1"/>
  <c r="E34" i="1" s="1"/>
  <c r="E33" i="1" l="1"/>
</calcChain>
</file>

<file path=xl/sharedStrings.xml><?xml version="1.0" encoding="utf-8"?>
<sst xmlns="http://schemas.openxmlformats.org/spreadsheetml/2006/main" count="41" uniqueCount="41">
  <si>
    <t>(тыс. рублей)</t>
  </si>
  <si>
    <t>КБК</t>
  </si>
  <si>
    <t xml:space="preserve">Наименование </t>
  </si>
  <si>
    <t>ДОХОДЫ - всего,
в том числе:</t>
  </si>
  <si>
    <t>1 00</t>
  </si>
  <si>
    <t>НАЛОГОВЫЕ И НЕНАЛОГОВЫЕ ДОХОДЫ</t>
  </si>
  <si>
    <t>2 00</t>
  </si>
  <si>
    <t>БЕЗВОЗМЕЗДНЫЕ ПОСТУПЛЕНИЯ</t>
  </si>
  <si>
    <t>РАСХОДЫ - всего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</si>
  <si>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</si>
  <si>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</si>
  <si>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</si>
  <si>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</si>
  <si>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</si>
  <si>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</si>
  <si>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</si>
  <si>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</si>
  <si>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</si>
  <si>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</si>
  <si>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</si>
  <si>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</si>
  <si>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</si>
  <si>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</si>
  <si>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</si>
  <si>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</si>
  <si>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</si>
  <si>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</si>
  <si>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</si>
  <si>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</si>
  <si>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Профицит (+)/ Дефицит (-)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</si>
  <si>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</si>
  <si>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</si>
  <si>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</si>
  <si>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</si>
  <si>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</si>
  <si>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</si>
  <si>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</si>
  <si>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ОЦЕНКА ОЖИДАЕМОГО ИСПОЛНЕНИЯ  БЮДЖЕТА  МО МР "УСТЬ-КУЛОМСКИЙ" ЗА 2022 ГОД</t>
  </si>
  <si>
    <t>план на 2022 год                 (на 01.11.2022)</t>
  </si>
  <si>
    <t>исполнено на 01.11.2022г.</t>
  </si>
  <si>
    <t>Ожидаемое исполнение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</si>
</sst>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_р_._-;\-\ #,##0.0_р_._-;_-* &quot;-&quot;_р_._-;_-@_-"/>
    <numFmt numFmtId="166" formatCode="_-* #,##0.0_р_._-;\-* #,##0.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 CYR"/>
      <family val="1"/>
      <charset val="204"/>
    </font>
    <font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5" fillId="0" borderId="0" xfId="0" applyNumberFormat="1" applyFont="1" applyFill="1" applyBorder="1" applyAlignment="1">
      <alignment vertical="top"/>
    </xf>
    <xf numFmtId="0" fontId="7" fillId="0" borderId="0" xfId="0" applyFont="1" applyFill="1"/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 vertical="top"/>
    </xf>
    <xf numFmtId="49" fontId="0" fillId="0" borderId="1" xfId="0" applyNumberFormat="1" applyBorder="1"/>
    <xf numFmtId="49" fontId="0" fillId="0" borderId="1" xfId="0" applyNumberFormat="1" applyBorder="1" applyAlignment="1">
      <alignment vertical="top"/>
    </xf>
    <xf numFmtId="165" fontId="3" fillId="2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right" vertical="top"/>
    </xf>
    <xf numFmtId="0" fontId="0" fillId="0" borderId="0" xfId="0" applyFont="1" applyFill="1"/>
    <xf numFmtId="166" fontId="0" fillId="0" borderId="0" xfId="0" applyNumberFormat="1" applyFill="1"/>
    <xf numFmtId="164" fontId="4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topLeftCell="A25" workbookViewId="0">
      <selection activeCell="E42" sqref="E42"/>
    </sheetView>
  </sheetViews>
  <sheetFormatPr defaultRowHeight="14.4" x14ac:dyDescent="0.3"/>
  <cols>
    <col min="1" max="1" width="6.09765625" customWidth="1"/>
    <col min="2" max="2" width="68" style="2" customWidth="1"/>
    <col min="3" max="3" width="24" style="2" customWidth="1"/>
    <col min="4" max="4" width="24.3984375" style="2" customWidth="1"/>
    <col min="5" max="5" width="21.296875" style="2" customWidth="1"/>
    <col min="6" max="12" width="16.296875" style="2" customWidth="1"/>
    <col min="13" max="13" width="16.296875" bestFit="1" customWidth="1"/>
    <col min="259" max="259" width="6.09765625" customWidth="1"/>
    <col min="260" max="260" width="68" customWidth="1"/>
    <col min="261" max="261" width="15.3984375" bestFit="1" customWidth="1"/>
    <col min="262" max="268" width="16.296875" customWidth="1"/>
    <col min="269" max="269" width="16.296875" bestFit="1" customWidth="1"/>
    <col min="515" max="515" width="6.09765625" customWidth="1"/>
    <col min="516" max="516" width="68" customWidth="1"/>
    <col min="517" max="517" width="15.3984375" bestFit="1" customWidth="1"/>
    <col min="518" max="524" width="16.296875" customWidth="1"/>
    <col min="525" max="525" width="16.296875" bestFit="1" customWidth="1"/>
    <col min="771" max="771" width="6.09765625" customWidth="1"/>
    <col min="772" max="772" width="68" customWidth="1"/>
    <col min="773" max="773" width="15.3984375" bestFit="1" customWidth="1"/>
    <col min="774" max="780" width="16.296875" customWidth="1"/>
    <col min="781" max="781" width="16.296875" bestFit="1" customWidth="1"/>
    <col min="1027" max="1027" width="6.09765625" customWidth="1"/>
    <col min="1028" max="1028" width="68" customWidth="1"/>
    <col min="1029" max="1029" width="15.3984375" bestFit="1" customWidth="1"/>
    <col min="1030" max="1036" width="16.296875" customWidth="1"/>
    <col min="1037" max="1037" width="16.296875" bestFit="1" customWidth="1"/>
    <col min="1283" max="1283" width="6.09765625" customWidth="1"/>
    <col min="1284" max="1284" width="68" customWidth="1"/>
    <col min="1285" max="1285" width="15.3984375" bestFit="1" customWidth="1"/>
    <col min="1286" max="1292" width="16.296875" customWidth="1"/>
    <col min="1293" max="1293" width="16.296875" bestFit="1" customWidth="1"/>
    <col min="1539" max="1539" width="6.09765625" customWidth="1"/>
    <col min="1540" max="1540" width="68" customWidth="1"/>
    <col min="1541" max="1541" width="15.3984375" bestFit="1" customWidth="1"/>
    <col min="1542" max="1548" width="16.296875" customWidth="1"/>
    <col min="1549" max="1549" width="16.296875" bestFit="1" customWidth="1"/>
    <col min="1795" max="1795" width="6.09765625" customWidth="1"/>
    <col min="1796" max="1796" width="68" customWidth="1"/>
    <col min="1797" max="1797" width="15.3984375" bestFit="1" customWidth="1"/>
    <col min="1798" max="1804" width="16.296875" customWidth="1"/>
    <col min="1805" max="1805" width="16.296875" bestFit="1" customWidth="1"/>
    <col min="2051" max="2051" width="6.09765625" customWidth="1"/>
    <col min="2052" max="2052" width="68" customWidth="1"/>
    <col min="2053" max="2053" width="15.3984375" bestFit="1" customWidth="1"/>
    <col min="2054" max="2060" width="16.296875" customWidth="1"/>
    <col min="2061" max="2061" width="16.296875" bestFit="1" customWidth="1"/>
    <col min="2307" max="2307" width="6.09765625" customWidth="1"/>
    <col min="2308" max="2308" width="68" customWidth="1"/>
    <col min="2309" max="2309" width="15.3984375" bestFit="1" customWidth="1"/>
    <col min="2310" max="2316" width="16.296875" customWidth="1"/>
    <col min="2317" max="2317" width="16.296875" bestFit="1" customWidth="1"/>
    <col min="2563" max="2563" width="6.09765625" customWidth="1"/>
    <col min="2564" max="2564" width="68" customWidth="1"/>
    <col min="2565" max="2565" width="15.3984375" bestFit="1" customWidth="1"/>
    <col min="2566" max="2572" width="16.296875" customWidth="1"/>
    <col min="2573" max="2573" width="16.296875" bestFit="1" customWidth="1"/>
    <col min="2819" max="2819" width="6.09765625" customWidth="1"/>
    <col min="2820" max="2820" width="68" customWidth="1"/>
    <col min="2821" max="2821" width="15.3984375" bestFit="1" customWidth="1"/>
    <col min="2822" max="2828" width="16.296875" customWidth="1"/>
    <col min="2829" max="2829" width="16.296875" bestFit="1" customWidth="1"/>
    <col min="3075" max="3075" width="6.09765625" customWidth="1"/>
    <col min="3076" max="3076" width="68" customWidth="1"/>
    <col min="3077" max="3077" width="15.3984375" bestFit="1" customWidth="1"/>
    <col min="3078" max="3084" width="16.296875" customWidth="1"/>
    <col min="3085" max="3085" width="16.296875" bestFit="1" customWidth="1"/>
    <col min="3331" max="3331" width="6.09765625" customWidth="1"/>
    <col min="3332" max="3332" width="68" customWidth="1"/>
    <col min="3333" max="3333" width="15.3984375" bestFit="1" customWidth="1"/>
    <col min="3334" max="3340" width="16.296875" customWidth="1"/>
    <col min="3341" max="3341" width="16.296875" bestFit="1" customWidth="1"/>
    <col min="3587" max="3587" width="6.09765625" customWidth="1"/>
    <col min="3588" max="3588" width="68" customWidth="1"/>
    <col min="3589" max="3589" width="15.3984375" bestFit="1" customWidth="1"/>
    <col min="3590" max="3596" width="16.296875" customWidth="1"/>
    <col min="3597" max="3597" width="16.296875" bestFit="1" customWidth="1"/>
    <col min="3843" max="3843" width="6.09765625" customWidth="1"/>
    <col min="3844" max="3844" width="68" customWidth="1"/>
    <col min="3845" max="3845" width="15.3984375" bestFit="1" customWidth="1"/>
    <col min="3846" max="3852" width="16.296875" customWidth="1"/>
    <col min="3853" max="3853" width="16.296875" bestFit="1" customWidth="1"/>
    <col min="4099" max="4099" width="6.09765625" customWidth="1"/>
    <col min="4100" max="4100" width="68" customWidth="1"/>
    <col min="4101" max="4101" width="15.3984375" bestFit="1" customWidth="1"/>
    <col min="4102" max="4108" width="16.296875" customWidth="1"/>
    <col min="4109" max="4109" width="16.296875" bestFit="1" customWidth="1"/>
    <col min="4355" max="4355" width="6.09765625" customWidth="1"/>
    <col min="4356" max="4356" width="68" customWidth="1"/>
    <col min="4357" max="4357" width="15.3984375" bestFit="1" customWidth="1"/>
    <col min="4358" max="4364" width="16.296875" customWidth="1"/>
    <col min="4365" max="4365" width="16.296875" bestFit="1" customWidth="1"/>
    <col min="4611" max="4611" width="6.09765625" customWidth="1"/>
    <col min="4612" max="4612" width="68" customWidth="1"/>
    <col min="4613" max="4613" width="15.3984375" bestFit="1" customWidth="1"/>
    <col min="4614" max="4620" width="16.296875" customWidth="1"/>
    <col min="4621" max="4621" width="16.296875" bestFit="1" customWidth="1"/>
    <col min="4867" max="4867" width="6.09765625" customWidth="1"/>
    <col min="4868" max="4868" width="68" customWidth="1"/>
    <col min="4869" max="4869" width="15.3984375" bestFit="1" customWidth="1"/>
    <col min="4870" max="4876" width="16.296875" customWidth="1"/>
    <col min="4877" max="4877" width="16.296875" bestFit="1" customWidth="1"/>
    <col min="5123" max="5123" width="6.09765625" customWidth="1"/>
    <col min="5124" max="5124" width="68" customWidth="1"/>
    <col min="5125" max="5125" width="15.3984375" bestFit="1" customWidth="1"/>
    <col min="5126" max="5132" width="16.296875" customWidth="1"/>
    <col min="5133" max="5133" width="16.296875" bestFit="1" customWidth="1"/>
    <col min="5379" max="5379" width="6.09765625" customWidth="1"/>
    <col min="5380" max="5380" width="68" customWidth="1"/>
    <col min="5381" max="5381" width="15.3984375" bestFit="1" customWidth="1"/>
    <col min="5382" max="5388" width="16.296875" customWidth="1"/>
    <col min="5389" max="5389" width="16.296875" bestFit="1" customWidth="1"/>
    <col min="5635" max="5635" width="6.09765625" customWidth="1"/>
    <col min="5636" max="5636" width="68" customWidth="1"/>
    <col min="5637" max="5637" width="15.3984375" bestFit="1" customWidth="1"/>
    <col min="5638" max="5644" width="16.296875" customWidth="1"/>
    <col min="5645" max="5645" width="16.296875" bestFit="1" customWidth="1"/>
    <col min="5891" max="5891" width="6.09765625" customWidth="1"/>
    <col min="5892" max="5892" width="68" customWidth="1"/>
    <col min="5893" max="5893" width="15.3984375" bestFit="1" customWidth="1"/>
    <col min="5894" max="5900" width="16.296875" customWidth="1"/>
    <col min="5901" max="5901" width="16.296875" bestFit="1" customWidth="1"/>
    <col min="6147" max="6147" width="6.09765625" customWidth="1"/>
    <col min="6148" max="6148" width="68" customWidth="1"/>
    <col min="6149" max="6149" width="15.3984375" bestFit="1" customWidth="1"/>
    <col min="6150" max="6156" width="16.296875" customWidth="1"/>
    <col min="6157" max="6157" width="16.296875" bestFit="1" customWidth="1"/>
    <col min="6403" max="6403" width="6.09765625" customWidth="1"/>
    <col min="6404" max="6404" width="68" customWidth="1"/>
    <col min="6405" max="6405" width="15.3984375" bestFit="1" customWidth="1"/>
    <col min="6406" max="6412" width="16.296875" customWidth="1"/>
    <col min="6413" max="6413" width="16.296875" bestFit="1" customWidth="1"/>
    <col min="6659" max="6659" width="6.09765625" customWidth="1"/>
    <col min="6660" max="6660" width="68" customWidth="1"/>
    <col min="6661" max="6661" width="15.3984375" bestFit="1" customWidth="1"/>
    <col min="6662" max="6668" width="16.296875" customWidth="1"/>
    <col min="6669" max="6669" width="16.296875" bestFit="1" customWidth="1"/>
    <col min="6915" max="6915" width="6.09765625" customWidth="1"/>
    <col min="6916" max="6916" width="68" customWidth="1"/>
    <col min="6917" max="6917" width="15.3984375" bestFit="1" customWidth="1"/>
    <col min="6918" max="6924" width="16.296875" customWidth="1"/>
    <col min="6925" max="6925" width="16.296875" bestFit="1" customWidth="1"/>
    <col min="7171" max="7171" width="6.09765625" customWidth="1"/>
    <col min="7172" max="7172" width="68" customWidth="1"/>
    <col min="7173" max="7173" width="15.3984375" bestFit="1" customWidth="1"/>
    <col min="7174" max="7180" width="16.296875" customWidth="1"/>
    <col min="7181" max="7181" width="16.296875" bestFit="1" customWidth="1"/>
    <col min="7427" max="7427" width="6.09765625" customWidth="1"/>
    <col min="7428" max="7428" width="68" customWidth="1"/>
    <col min="7429" max="7429" width="15.3984375" bestFit="1" customWidth="1"/>
    <col min="7430" max="7436" width="16.296875" customWidth="1"/>
    <col min="7437" max="7437" width="16.296875" bestFit="1" customWidth="1"/>
    <col min="7683" max="7683" width="6.09765625" customWidth="1"/>
    <col min="7684" max="7684" width="68" customWidth="1"/>
    <col min="7685" max="7685" width="15.3984375" bestFit="1" customWidth="1"/>
    <col min="7686" max="7692" width="16.296875" customWidth="1"/>
    <col min="7693" max="7693" width="16.296875" bestFit="1" customWidth="1"/>
    <col min="7939" max="7939" width="6.09765625" customWidth="1"/>
    <col min="7940" max="7940" width="68" customWidth="1"/>
    <col min="7941" max="7941" width="15.3984375" bestFit="1" customWidth="1"/>
    <col min="7942" max="7948" width="16.296875" customWidth="1"/>
    <col min="7949" max="7949" width="16.296875" bestFit="1" customWidth="1"/>
    <col min="8195" max="8195" width="6.09765625" customWidth="1"/>
    <col min="8196" max="8196" width="68" customWidth="1"/>
    <col min="8197" max="8197" width="15.3984375" bestFit="1" customWidth="1"/>
    <col min="8198" max="8204" width="16.296875" customWidth="1"/>
    <col min="8205" max="8205" width="16.296875" bestFit="1" customWidth="1"/>
    <col min="8451" max="8451" width="6.09765625" customWidth="1"/>
    <col min="8452" max="8452" width="68" customWidth="1"/>
    <col min="8453" max="8453" width="15.3984375" bestFit="1" customWidth="1"/>
    <col min="8454" max="8460" width="16.296875" customWidth="1"/>
    <col min="8461" max="8461" width="16.296875" bestFit="1" customWidth="1"/>
    <col min="8707" max="8707" width="6.09765625" customWidth="1"/>
    <col min="8708" max="8708" width="68" customWidth="1"/>
    <col min="8709" max="8709" width="15.3984375" bestFit="1" customWidth="1"/>
    <col min="8710" max="8716" width="16.296875" customWidth="1"/>
    <col min="8717" max="8717" width="16.296875" bestFit="1" customWidth="1"/>
    <col min="8963" max="8963" width="6.09765625" customWidth="1"/>
    <col min="8964" max="8964" width="68" customWidth="1"/>
    <col min="8965" max="8965" width="15.3984375" bestFit="1" customWidth="1"/>
    <col min="8966" max="8972" width="16.296875" customWidth="1"/>
    <col min="8973" max="8973" width="16.296875" bestFit="1" customWidth="1"/>
    <col min="9219" max="9219" width="6.09765625" customWidth="1"/>
    <col min="9220" max="9220" width="68" customWidth="1"/>
    <col min="9221" max="9221" width="15.3984375" bestFit="1" customWidth="1"/>
    <col min="9222" max="9228" width="16.296875" customWidth="1"/>
    <col min="9229" max="9229" width="16.296875" bestFit="1" customWidth="1"/>
    <col min="9475" max="9475" width="6.09765625" customWidth="1"/>
    <col min="9476" max="9476" width="68" customWidth="1"/>
    <col min="9477" max="9477" width="15.3984375" bestFit="1" customWidth="1"/>
    <col min="9478" max="9484" width="16.296875" customWidth="1"/>
    <col min="9485" max="9485" width="16.296875" bestFit="1" customWidth="1"/>
    <col min="9731" max="9731" width="6.09765625" customWidth="1"/>
    <col min="9732" max="9732" width="68" customWidth="1"/>
    <col min="9733" max="9733" width="15.3984375" bestFit="1" customWidth="1"/>
    <col min="9734" max="9740" width="16.296875" customWidth="1"/>
    <col min="9741" max="9741" width="16.296875" bestFit="1" customWidth="1"/>
    <col min="9987" max="9987" width="6.09765625" customWidth="1"/>
    <col min="9988" max="9988" width="68" customWidth="1"/>
    <col min="9989" max="9989" width="15.3984375" bestFit="1" customWidth="1"/>
    <col min="9990" max="9996" width="16.296875" customWidth="1"/>
    <col min="9997" max="9997" width="16.296875" bestFit="1" customWidth="1"/>
    <col min="10243" max="10243" width="6.09765625" customWidth="1"/>
    <col min="10244" max="10244" width="68" customWidth="1"/>
    <col min="10245" max="10245" width="15.3984375" bestFit="1" customWidth="1"/>
    <col min="10246" max="10252" width="16.296875" customWidth="1"/>
    <col min="10253" max="10253" width="16.296875" bestFit="1" customWidth="1"/>
    <col min="10499" max="10499" width="6.09765625" customWidth="1"/>
    <col min="10500" max="10500" width="68" customWidth="1"/>
    <col min="10501" max="10501" width="15.3984375" bestFit="1" customWidth="1"/>
    <col min="10502" max="10508" width="16.296875" customWidth="1"/>
    <col min="10509" max="10509" width="16.296875" bestFit="1" customWidth="1"/>
    <col min="10755" max="10755" width="6.09765625" customWidth="1"/>
    <col min="10756" max="10756" width="68" customWidth="1"/>
    <col min="10757" max="10757" width="15.3984375" bestFit="1" customWidth="1"/>
    <col min="10758" max="10764" width="16.296875" customWidth="1"/>
    <col min="10765" max="10765" width="16.296875" bestFit="1" customWidth="1"/>
    <col min="11011" max="11011" width="6.09765625" customWidth="1"/>
    <col min="11012" max="11012" width="68" customWidth="1"/>
    <col min="11013" max="11013" width="15.3984375" bestFit="1" customWidth="1"/>
    <col min="11014" max="11020" width="16.296875" customWidth="1"/>
    <col min="11021" max="11021" width="16.296875" bestFit="1" customWidth="1"/>
    <col min="11267" max="11267" width="6.09765625" customWidth="1"/>
    <col min="11268" max="11268" width="68" customWidth="1"/>
    <col min="11269" max="11269" width="15.3984375" bestFit="1" customWidth="1"/>
    <col min="11270" max="11276" width="16.296875" customWidth="1"/>
    <col min="11277" max="11277" width="16.296875" bestFit="1" customWidth="1"/>
    <col min="11523" max="11523" width="6.09765625" customWidth="1"/>
    <col min="11524" max="11524" width="68" customWidth="1"/>
    <col min="11525" max="11525" width="15.3984375" bestFit="1" customWidth="1"/>
    <col min="11526" max="11532" width="16.296875" customWidth="1"/>
    <col min="11533" max="11533" width="16.296875" bestFit="1" customWidth="1"/>
    <col min="11779" max="11779" width="6.09765625" customWidth="1"/>
    <col min="11780" max="11780" width="68" customWidth="1"/>
    <col min="11781" max="11781" width="15.3984375" bestFit="1" customWidth="1"/>
    <col min="11782" max="11788" width="16.296875" customWidth="1"/>
    <col min="11789" max="11789" width="16.296875" bestFit="1" customWidth="1"/>
    <col min="12035" max="12035" width="6.09765625" customWidth="1"/>
    <col min="12036" max="12036" width="68" customWidth="1"/>
    <col min="12037" max="12037" width="15.3984375" bestFit="1" customWidth="1"/>
    <col min="12038" max="12044" width="16.296875" customWidth="1"/>
    <col min="12045" max="12045" width="16.296875" bestFit="1" customWidth="1"/>
    <col min="12291" max="12291" width="6.09765625" customWidth="1"/>
    <col min="12292" max="12292" width="68" customWidth="1"/>
    <col min="12293" max="12293" width="15.3984375" bestFit="1" customWidth="1"/>
    <col min="12294" max="12300" width="16.296875" customWidth="1"/>
    <col min="12301" max="12301" width="16.296875" bestFit="1" customWidth="1"/>
    <col min="12547" max="12547" width="6.09765625" customWidth="1"/>
    <col min="12548" max="12548" width="68" customWidth="1"/>
    <col min="12549" max="12549" width="15.3984375" bestFit="1" customWidth="1"/>
    <col min="12550" max="12556" width="16.296875" customWidth="1"/>
    <col min="12557" max="12557" width="16.296875" bestFit="1" customWidth="1"/>
    <col min="12803" max="12803" width="6.09765625" customWidth="1"/>
    <col min="12804" max="12804" width="68" customWidth="1"/>
    <col min="12805" max="12805" width="15.3984375" bestFit="1" customWidth="1"/>
    <col min="12806" max="12812" width="16.296875" customWidth="1"/>
    <col min="12813" max="12813" width="16.296875" bestFit="1" customWidth="1"/>
    <col min="13059" max="13059" width="6.09765625" customWidth="1"/>
    <col min="13060" max="13060" width="68" customWidth="1"/>
    <col min="13061" max="13061" width="15.3984375" bestFit="1" customWidth="1"/>
    <col min="13062" max="13068" width="16.296875" customWidth="1"/>
    <col min="13069" max="13069" width="16.296875" bestFit="1" customWidth="1"/>
    <col min="13315" max="13315" width="6.09765625" customWidth="1"/>
    <col min="13316" max="13316" width="68" customWidth="1"/>
    <col min="13317" max="13317" width="15.3984375" bestFit="1" customWidth="1"/>
    <col min="13318" max="13324" width="16.296875" customWidth="1"/>
    <col min="13325" max="13325" width="16.296875" bestFit="1" customWidth="1"/>
    <col min="13571" max="13571" width="6.09765625" customWidth="1"/>
    <col min="13572" max="13572" width="68" customWidth="1"/>
    <col min="13573" max="13573" width="15.3984375" bestFit="1" customWidth="1"/>
    <col min="13574" max="13580" width="16.296875" customWidth="1"/>
    <col min="13581" max="13581" width="16.296875" bestFit="1" customWidth="1"/>
    <col min="13827" max="13827" width="6.09765625" customWidth="1"/>
    <col min="13828" max="13828" width="68" customWidth="1"/>
    <col min="13829" max="13829" width="15.3984375" bestFit="1" customWidth="1"/>
    <col min="13830" max="13836" width="16.296875" customWidth="1"/>
    <col min="13837" max="13837" width="16.296875" bestFit="1" customWidth="1"/>
    <col min="14083" max="14083" width="6.09765625" customWidth="1"/>
    <col min="14084" max="14084" width="68" customWidth="1"/>
    <col min="14085" max="14085" width="15.3984375" bestFit="1" customWidth="1"/>
    <col min="14086" max="14092" width="16.296875" customWidth="1"/>
    <col min="14093" max="14093" width="16.296875" bestFit="1" customWidth="1"/>
    <col min="14339" max="14339" width="6.09765625" customWidth="1"/>
    <col min="14340" max="14340" width="68" customWidth="1"/>
    <col min="14341" max="14341" width="15.3984375" bestFit="1" customWidth="1"/>
    <col min="14342" max="14348" width="16.296875" customWidth="1"/>
    <col min="14349" max="14349" width="16.296875" bestFit="1" customWidth="1"/>
    <col min="14595" max="14595" width="6.09765625" customWidth="1"/>
    <col min="14596" max="14596" width="68" customWidth="1"/>
    <col min="14597" max="14597" width="15.3984375" bestFit="1" customWidth="1"/>
    <col min="14598" max="14604" width="16.296875" customWidth="1"/>
    <col min="14605" max="14605" width="16.296875" bestFit="1" customWidth="1"/>
    <col min="14851" max="14851" width="6.09765625" customWidth="1"/>
    <col min="14852" max="14852" width="68" customWidth="1"/>
    <col min="14853" max="14853" width="15.3984375" bestFit="1" customWidth="1"/>
    <col min="14854" max="14860" width="16.296875" customWidth="1"/>
    <col min="14861" max="14861" width="16.296875" bestFit="1" customWidth="1"/>
    <col min="15107" max="15107" width="6.09765625" customWidth="1"/>
    <col min="15108" max="15108" width="68" customWidth="1"/>
    <col min="15109" max="15109" width="15.3984375" bestFit="1" customWidth="1"/>
    <col min="15110" max="15116" width="16.296875" customWidth="1"/>
    <col min="15117" max="15117" width="16.296875" bestFit="1" customWidth="1"/>
    <col min="15363" max="15363" width="6.09765625" customWidth="1"/>
    <col min="15364" max="15364" width="68" customWidth="1"/>
    <col min="15365" max="15365" width="15.3984375" bestFit="1" customWidth="1"/>
    <col min="15366" max="15372" width="16.296875" customWidth="1"/>
    <col min="15373" max="15373" width="16.296875" bestFit="1" customWidth="1"/>
    <col min="15619" max="15619" width="6.09765625" customWidth="1"/>
    <col min="15620" max="15620" width="68" customWidth="1"/>
    <col min="15621" max="15621" width="15.3984375" bestFit="1" customWidth="1"/>
    <col min="15622" max="15628" width="16.296875" customWidth="1"/>
    <col min="15629" max="15629" width="16.296875" bestFit="1" customWidth="1"/>
    <col min="15875" max="15875" width="6.09765625" customWidth="1"/>
    <col min="15876" max="15876" width="68" customWidth="1"/>
    <col min="15877" max="15877" width="15.3984375" bestFit="1" customWidth="1"/>
    <col min="15878" max="15884" width="16.296875" customWidth="1"/>
    <col min="15885" max="15885" width="16.296875" bestFit="1" customWidth="1"/>
    <col min="16131" max="16131" width="6.09765625" customWidth="1"/>
    <col min="16132" max="16132" width="68" customWidth="1"/>
    <col min="16133" max="16133" width="15.3984375" bestFit="1" customWidth="1"/>
    <col min="16134" max="16140" width="16.296875" customWidth="1"/>
    <col min="16141" max="16141" width="16.296875" bestFit="1" customWidth="1"/>
  </cols>
  <sheetData>
    <row r="1" spans="1:12" ht="56.3" customHeight="1" x14ac:dyDescent="0.3">
      <c r="A1" s="33" t="s">
        <v>37</v>
      </c>
      <c r="B1" s="33"/>
      <c r="C1" s="33"/>
      <c r="D1" s="33"/>
      <c r="E1" s="33"/>
      <c r="F1" s="1"/>
      <c r="G1" s="1"/>
      <c r="H1" s="1"/>
      <c r="I1" s="1"/>
      <c r="J1" s="1"/>
      <c r="K1" s="1"/>
      <c r="L1" s="1"/>
    </row>
    <row r="2" spans="1:12" ht="14.25" customHeight="1" x14ac:dyDescent="0.3"/>
    <row r="3" spans="1:12" ht="15.7" customHeight="1" x14ac:dyDescent="0.3">
      <c r="E3" s="3" t="s">
        <v>0</v>
      </c>
      <c r="F3" s="3"/>
      <c r="G3" s="3"/>
      <c r="H3" s="3"/>
      <c r="I3" s="3"/>
      <c r="J3" s="3"/>
      <c r="K3" s="3"/>
      <c r="L3" s="3"/>
    </row>
    <row r="4" spans="1:12" ht="46.65" x14ac:dyDescent="0.3">
      <c r="A4" s="12" t="s">
        <v>1</v>
      </c>
      <c r="B4" s="4" t="s">
        <v>2</v>
      </c>
      <c r="C4" s="31" t="s">
        <v>38</v>
      </c>
      <c r="D4" s="4" t="s">
        <v>39</v>
      </c>
      <c r="E4" s="5" t="s">
        <v>40</v>
      </c>
      <c r="F4" s="6"/>
      <c r="G4" s="6"/>
      <c r="H4" s="6"/>
      <c r="I4" s="6"/>
      <c r="J4" s="6"/>
      <c r="K4" s="6"/>
      <c r="L4" s="6"/>
    </row>
    <row r="5" spans="1:12" ht="9.8000000000000007" customHeight="1" x14ac:dyDescent="0.3">
      <c r="A5" s="12"/>
      <c r="B5" s="4"/>
      <c r="C5" s="4"/>
      <c r="D5" s="4"/>
      <c r="E5" s="5"/>
      <c r="F5" s="6"/>
      <c r="G5" s="6"/>
      <c r="H5" s="6"/>
      <c r="I5" s="6"/>
      <c r="J5" s="6"/>
      <c r="K5" s="6"/>
      <c r="L5" s="6"/>
    </row>
    <row r="6" spans="1:12" ht="31.1" x14ac:dyDescent="0.3">
      <c r="A6" s="13"/>
      <c r="B6" s="14" t="s">
        <v>3</v>
      </c>
      <c r="C6" s="15">
        <f t="shared" ref="C6:D6" si="0">C7+C8</f>
        <v>1992527.2</v>
      </c>
      <c r="D6" s="15">
        <f t="shared" si="0"/>
        <v>1581688.8</v>
      </c>
      <c r="E6" s="15">
        <f>E7+E8</f>
        <v>2031932.2000000002</v>
      </c>
      <c r="F6" s="7"/>
      <c r="G6" s="7"/>
      <c r="H6" s="7"/>
      <c r="I6" s="7"/>
      <c r="J6" s="7"/>
      <c r="K6" s="7"/>
      <c r="L6" s="7"/>
    </row>
    <row r="7" spans="1:12" ht="15.55" x14ac:dyDescent="0.3">
      <c r="A7" s="16" t="s">
        <v>4</v>
      </c>
      <c r="B7" s="17" t="s">
        <v>5</v>
      </c>
      <c r="C7" s="30">
        <v>394201.3</v>
      </c>
      <c r="D7" s="30">
        <v>313391.7</v>
      </c>
      <c r="E7" s="30">
        <v>401659.6</v>
      </c>
      <c r="F7" s="7"/>
      <c r="G7" s="7"/>
      <c r="H7" s="7"/>
      <c r="I7" s="7"/>
      <c r="J7" s="7"/>
      <c r="K7" s="7"/>
      <c r="L7" s="7"/>
    </row>
    <row r="8" spans="1:12" ht="15.55" x14ac:dyDescent="0.3">
      <c r="A8" s="17" t="s">
        <v>6</v>
      </c>
      <c r="B8" s="17" t="s">
        <v>7</v>
      </c>
      <c r="C8" s="30">
        <v>1598325.9</v>
      </c>
      <c r="D8" s="30">
        <v>1268297.1000000001</v>
      </c>
      <c r="E8" s="30">
        <v>1630272.6</v>
      </c>
      <c r="F8" s="8"/>
      <c r="G8" s="8"/>
      <c r="H8" s="8"/>
      <c r="I8" s="8"/>
      <c r="J8" s="8"/>
      <c r="K8" s="8"/>
      <c r="L8" s="8"/>
    </row>
    <row r="9" spans="1:12" ht="9.8000000000000007" customHeight="1" x14ac:dyDescent="0.3">
      <c r="A9" s="19"/>
      <c r="B9" s="20"/>
      <c r="C9" s="20"/>
      <c r="D9" s="20"/>
      <c r="E9" s="21"/>
      <c r="F9" s="9"/>
      <c r="G9" s="9"/>
      <c r="H9" s="9"/>
      <c r="I9" s="9"/>
      <c r="J9" s="9"/>
      <c r="K9" s="9"/>
      <c r="L9" s="9"/>
    </row>
    <row r="10" spans="1:12" ht="15.55" x14ac:dyDescent="0.3">
      <c r="A10" s="19"/>
      <c r="B10" s="14" t="s">
        <v>8</v>
      </c>
      <c r="C10" s="15">
        <f>SUM(C12:C30)</f>
        <v>2031350.0999999999</v>
      </c>
      <c r="D10" s="15">
        <f>SUM(D12:D30)</f>
        <v>1554025.4999999998</v>
      </c>
      <c r="E10" s="15">
        <f>SUM(E12:E30)</f>
        <v>2044994.7999999998</v>
      </c>
      <c r="F10" s="7"/>
      <c r="G10" s="7"/>
      <c r="H10" s="7"/>
      <c r="I10" s="7"/>
      <c r="J10" s="7"/>
      <c r="K10" s="7"/>
      <c r="L10" s="7"/>
    </row>
    <row r="11" spans="1:12" ht="4.5" customHeight="1" x14ac:dyDescent="0.3">
      <c r="A11" s="19"/>
      <c r="B11" s="14"/>
      <c r="C11" s="14"/>
      <c r="D11" s="14"/>
      <c r="E11" s="22"/>
      <c r="F11" s="10"/>
      <c r="G11" s="10"/>
      <c r="H11" s="10"/>
      <c r="I11" s="10"/>
      <c r="J11" s="10"/>
      <c r="K11" s="10"/>
      <c r="L11" s="10"/>
    </row>
    <row r="12" spans="1:12" ht="15.55" x14ac:dyDescent="0.3">
      <c r="A12" s="23" t="s">
        <v>9</v>
      </c>
      <c r="B12" s="17" t="s">
        <v>10</v>
      </c>
      <c r="C12" s="30">
        <v>128569</v>
      </c>
      <c r="D12" s="30">
        <v>93166.2</v>
      </c>
      <c r="E12" s="30">
        <f>128569+645.3+4690</f>
        <v>133904.29999999999</v>
      </c>
      <c r="F12" s="8"/>
      <c r="G12" s="8"/>
      <c r="H12" s="8"/>
      <c r="I12" s="8"/>
      <c r="J12" s="8"/>
      <c r="K12" s="8"/>
      <c r="L12" s="8"/>
    </row>
    <row r="13" spans="1:12" ht="4.05" customHeight="1" x14ac:dyDescent="0.3">
      <c r="A13" s="23"/>
      <c r="B13" s="17"/>
      <c r="C13" s="30"/>
      <c r="D13" s="30"/>
      <c r="E13" s="30"/>
      <c r="F13" s="8"/>
      <c r="G13" s="8"/>
      <c r="H13" s="8"/>
      <c r="I13" s="8"/>
      <c r="J13" s="8"/>
      <c r="K13" s="8"/>
      <c r="L13" s="8"/>
    </row>
    <row r="14" spans="1:12" ht="15.55" x14ac:dyDescent="0.3">
      <c r="A14" s="24" t="s">
        <v>11</v>
      </c>
      <c r="B14" s="17" t="s">
        <v>12</v>
      </c>
      <c r="C14" s="30">
        <v>26185</v>
      </c>
      <c r="D14" s="30">
        <v>22804.9</v>
      </c>
      <c r="E14" s="30">
        <v>26185</v>
      </c>
      <c r="F14" s="8"/>
      <c r="G14" s="8"/>
      <c r="H14" s="8"/>
      <c r="I14" s="8"/>
      <c r="J14" s="8"/>
      <c r="K14" s="8"/>
      <c r="L14" s="8"/>
    </row>
    <row r="15" spans="1:12" ht="6.05" customHeight="1" x14ac:dyDescent="0.3">
      <c r="A15" s="23"/>
      <c r="B15" s="17"/>
      <c r="C15" s="30"/>
      <c r="D15" s="30"/>
      <c r="E15" s="30"/>
      <c r="F15" s="8"/>
      <c r="G15" s="8"/>
      <c r="H15" s="8"/>
      <c r="I15" s="8"/>
      <c r="J15" s="8"/>
      <c r="K15" s="8"/>
      <c r="L15" s="8"/>
    </row>
    <row r="16" spans="1:12" ht="15.55" x14ac:dyDescent="0.3">
      <c r="A16" s="23" t="s">
        <v>13</v>
      </c>
      <c r="B16" s="17" t="s">
        <v>14</v>
      </c>
      <c r="C16" s="30">
        <v>136241.5</v>
      </c>
      <c r="D16" s="30">
        <v>113019.9</v>
      </c>
      <c r="E16" s="30">
        <v>136241.5</v>
      </c>
      <c r="F16" s="8"/>
      <c r="G16" s="8"/>
      <c r="H16" s="8"/>
      <c r="I16" s="8"/>
      <c r="J16" s="8"/>
      <c r="K16" s="8"/>
      <c r="L16" s="8"/>
    </row>
    <row r="17" spans="1:12" ht="6.8" customHeight="1" x14ac:dyDescent="0.3">
      <c r="A17" s="23"/>
      <c r="B17" s="17"/>
      <c r="C17" s="30"/>
      <c r="D17" s="30"/>
      <c r="E17" s="30"/>
      <c r="F17" s="8"/>
      <c r="G17" s="8"/>
      <c r="H17" s="8"/>
      <c r="I17" s="8"/>
      <c r="J17" s="8"/>
      <c r="K17" s="8"/>
      <c r="L17" s="8"/>
    </row>
    <row r="18" spans="1:12" ht="15.55" x14ac:dyDescent="0.3">
      <c r="A18" s="23" t="s">
        <v>15</v>
      </c>
      <c r="B18" s="17" t="s">
        <v>16</v>
      </c>
      <c r="C18" s="30">
        <v>197212.4</v>
      </c>
      <c r="D18" s="30">
        <v>72407.100000000006</v>
      </c>
      <c r="E18" s="30">
        <v>197212.4</v>
      </c>
      <c r="F18" s="8"/>
      <c r="G18" s="8"/>
      <c r="H18" s="8"/>
      <c r="I18" s="8"/>
      <c r="J18" s="8"/>
      <c r="K18" s="8"/>
      <c r="L18" s="8"/>
    </row>
    <row r="19" spans="1:12" ht="6.8" customHeight="1" x14ac:dyDescent="0.3">
      <c r="A19" s="23"/>
      <c r="B19" s="17"/>
      <c r="C19" s="30"/>
      <c r="D19" s="30"/>
      <c r="E19" s="30"/>
      <c r="F19" s="8"/>
      <c r="G19" s="8"/>
      <c r="H19" s="8"/>
      <c r="I19" s="8"/>
      <c r="J19" s="8"/>
      <c r="K19" s="8"/>
      <c r="L19" s="8"/>
    </row>
    <row r="20" spans="1:12" ht="15.55" x14ac:dyDescent="0.3">
      <c r="A20" s="23" t="s">
        <v>17</v>
      </c>
      <c r="B20" s="17" t="s">
        <v>18</v>
      </c>
      <c r="C20" s="30">
        <v>1082480.3999999999</v>
      </c>
      <c r="D20" s="30">
        <v>898157.2</v>
      </c>
      <c r="E20" s="30">
        <f>1075774.7+11970.3</f>
        <v>1087745</v>
      </c>
      <c r="F20" s="8"/>
      <c r="G20" s="8"/>
      <c r="H20" s="8"/>
      <c r="I20" s="8"/>
      <c r="J20" s="8"/>
      <c r="K20" s="8"/>
      <c r="L20" s="8"/>
    </row>
    <row r="21" spans="1:12" ht="8.25" customHeight="1" x14ac:dyDescent="0.3">
      <c r="A21" s="23"/>
      <c r="B21" s="17"/>
      <c r="C21" s="30"/>
      <c r="D21" s="30"/>
      <c r="E21" s="30"/>
      <c r="F21" s="8"/>
      <c r="G21" s="8"/>
      <c r="H21" s="8"/>
      <c r="I21" s="8"/>
      <c r="J21" s="8"/>
      <c r="K21" s="8"/>
      <c r="L21" s="8"/>
    </row>
    <row r="22" spans="1:12" ht="15.55" x14ac:dyDescent="0.3">
      <c r="A22" s="23" t="s">
        <v>19</v>
      </c>
      <c r="B22" s="17" t="s">
        <v>20</v>
      </c>
      <c r="C22" s="30">
        <v>168173.5</v>
      </c>
      <c r="D22" s="30">
        <v>125022.8</v>
      </c>
      <c r="E22" s="30">
        <f>168173.5+2237.4</f>
        <v>170410.9</v>
      </c>
      <c r="F22" s="8"/>
      <c r="G22" s="8"/>
      <c r="H22" s="8"/>
      <c r="I22" s="8"/>
      <c r="J22" s="8"/>
      <c r="K22" s="8"/>
      <c r="L22" s="8"/>
    </row>
    <row r="23" spans="1:12" ht="7.5" customHeight="1" x14ac:dyDescent="0.3">
      <c r="A23" s="23"/>
      <c r="B23" s="17"/>
      <c r="C23" s="30"/>
      <c r="D23" s="30"/>
      <c r="E23" s="30"/>
      <c r="F23" s="8"/>
      <c r="G23" s="8"/>
      <c r="H23" s="8"/>
      <c r="I23" s="8"/>
      <c r="J23" s="8"/>
      <c r="K23" s="8"/>
      <c r="L23" s="8"/>
    </row>
    <row r="24" spans="1:12" ht="18.75" customHeight="1" x14ac:dyDescent="0.3">
      <c r="A24" s="23" t="s">
        <v>21</v>
      </c>
      <c r="B24" s="17" t="s">
        <v>22</v>
      </c>
      <c r="C24" s="30">
        <v>70242.600000000006</v>
      </c>
      <c r="D24" s="30">
        <v>58337.8</v>
      </c>
      <c r="E24" s="30">
        <v>70242.600000000006</v>
      </c>
      <c r="F24" s="8"/>
      <c r="G24" s="8"/>
      <c r="H24" s="8"/>
      <c r="I24" s="8"/>
      <c r="J24" s="8"/>
      <c r="K24" s="8"/>
      <c r="L24" s="8"/>
    </row>
    <row r="25" spans="1:12" ht="5.2" customHeight="1" x14ac:dyDescent="0.3">
      <c r="A25" s="23"/>
      <c r="B25" s="17"/>
      <c r="C25" s="30"/>
      <c r="D25" s="30"/>
      <c r="E25" s="30"/>
      <c r="F25" s="8"/>
      <c r="G25" s="8"/>
      <c r="H25" s="8"/>
      <c r="I25" s="8"/>
      <c r="J25" s="8"/>
      <c r="K25" s="8"/>
      <c r="L25" s="8"/>
    </row>
    <row r="26" spans="1:12" ht="15.55" x14ac:dyDescent="0.3">
      <c r="A26" s="23" t="s">
        <v>23</v>
      </c>
      <c r="B26" s="17" t="s">
        <v>24</v>
      </c>
      <c r="C26" s="30">
        <v>79094.5</v>
      </c>
      <c r="D26" s="30">
        <v>53276.5</v>
      </c>
      <c r="E26" s="30">
        <f>79094.5+807.4</f>
        <v>79901.899999999994</v>
      </c>
      <c r="F26" s="8"/>
      <c r="G26" s="8"/>
      <c r="H26" s="8"/>
      <c r="I26" s="8"/>
      <c r="J26" s="8"/>
      <c r="K26" s="8"/>
      <c r="L26" s="8"/>
    </row>
    <row r="27" spans="1:12" ht="6.05" customHeight="1" x14ac:dyDescent="0.3">
      <c r="A27" s="23"/>
      <c r="B27" s="17"/>
      <c r="C27" s="30"/>
      <c r="D27" s="30"/>
      <c r="E27" s="30"/>
      <c r="F27" s="8"/>
      <c r="G27" s="8"/>
      <c r="H27" s="8"/>
      <c r="I27" s="8"/>
      <c r="J27" s="8"/>
      <c r="K27" s="8"/>
      <c r="L27" s="8"/>
    </row>
    <row r="28" spans="1:12" ht="15.55" x14ac:dyDescent="0.3">
      <c r="A28" s="23" t="s">
        <v>25</v>
      </c>
      <c r="B28" s="17" t="s">
        <v>26</v>
      </c>
      <c r="C28" s="30">
        <v>140.69999999999999</v>
      </c>
      <c r="D28" s="30">
        <v>140.69999999999999</v>
      </c>
      <c r="E28" s="30">
        <v>140.69999999999999</v>
      </c>
      <c r="F28" s="8"/>
      <c r="G28" s="8"/>
      <c r="H28" s="8"/>
      <c r="I28" s="8"/>
      <c r="J28" s="8"/>
      <c r="K28" s="8"/>
      <c r="L28" s="8"/>
    </row>
    <row r="29" spans="1:12" ht="6.8" customHeight="1" x14ac:dyDescent="0.3">
      <c r="A29" s="23"/>
      <c r="B29" s="17"/>
      <c r="C29" s="30"/>
      <c r="D29" s="30"/>
      <c r="E29" s="30"/>
      <c r="F29" s="8"/>
      <c r="G29" s="8"/>
      <c r="H29" s="8"/>
      <c r="I29" s="8"/>
      <c r="J29" s="8"/>
      <c r="K29" s="8"/>
      <c r="L29" s="8"/>
    </row>
    <row r="30" spans="1:12" ht="31.1" x14ac:dyDescent="0.3">
      <c r="A30" s="23" t="s">
        <v>27</v>
      </c>
      <c r="B30" s="17" t="s">
        <v>28</v>
      </c>
      <c r="C30" s="30">
        <v>143010.5</v>
      </c>
      <c r="D30" s="30">
        <v>117692.4</v>
      </c>
      <c r="E30" s="30">
        <v>143010.5</v>
      </c>
      <c r="F30" s="8"/>
      <c r="G30" s="8"/>
      <c r="H30" s="8"/>
      <c r="I30" s="8"/>
      <c r="J30" s="8"/>
      <c r="K30" s="8"/>
      <c r="L30" s="8"/>
    </row>
    <row r="31" spans="1:12" ht="15.55" x14ac:dyDescent="0.3">
      <c r="A31" s="23"/>
      <c r="B31" s="17"/>
      <c r="C31" s="30"/>
      <c r="D31" s="30"/>
      <c r="E31" s="18"/>
      <c r="F31" s="8"/>
      <c r="G31" s="8"/>
      <c r="H31" s="8"/>
      <c r="I31" s="8"/>
      <c r="J31" s="8"/>
      <c r="K31" s="8"/>
      <c r="L31" s="8"/>
    </row>
    <row r="32" spans="1:12" ht="9.8000000000000007" customHeight="1" x14ac:dyDescent="0.3">
      <c r="A32" s="23"/>
      <c r="B32" s="17"/>
      <c r="C32" s="17"/>
      <c r="D32" s="17"/>
      <c r="E32" s="18"/>
      <c r="F32" s="8"/>
      <c r="G32" s="8"/>
      <c r="H32" s="8"/>
      <c r="I32" s="8"/>
      <c r="J32" s="8"/>
      <c r="K32" s="8"/>
      <c r="L32" s="8"/>
    </row>
    <row r="33" spans="1:12" ht="15.55" x14ac:dyDescent="0.3">
      <c r="A33" s="19"/>
      <c r="B33" s="14" t="s">
        <v>29</v>
      </c>
      <c r="C33" s="15">
        <f>C6-C10</f>
        <v>-38822.899999999907</v>
      </c>
      <c r="D33" s="15">
        <f>D6-D10</f>
        <v>27663.300000000279</v>
      </c>
      <c r="E33" s="15">
        <f>E6-E10</f>
        <v>-13062.599999999627</v>
      </c>
      <c r="F33" s="7"/>
      <c r="G33" s="7"/>
      <c r="H33" s="7"/>
      <c r="I33" s="7"/>
      <c r="J33" s="7"/>
      <c r="K33" s="7"/>
      <c r="L33" s="7"/>
    </row>
    <row r="34" spans="1:12" ht="31.1" x14ac:dyDescent="0.3">
      <c r="A34" s="19"/>
      <c r="B34" s="14" t="s">
        <v>30</v>
      </c>
      <c r="C34" s="25">
        <f t="shared" ref="C34:D34" si="1">SUM(C36+C41)</f>
        <v>27484.400000000001</v>
      </c>
      <c r="D34" s="25">
        <f t="shared" si="1"/>
        <v>-27663.3</v>
      </c>
      <c r="E34" s="25">
        <f>SUM(E36+E41)</f>
        <v>13062.599999999999</v>
      </c>
      <c r="F34" s="29"/>
    </row>
    <row r="35" spans="1:12" ht="15.55" x14ac:dyDescent="0.3">
      <c r="A35" s="19"/>
      <c r="B35" s="26"/>
      <c r="C35" s="26"/>
      <c r="D35" s="26"/>
      <c r="E35" s="27"/>
    </row>
    <row r="36" spans="1:12" ht="31.1" x14ac:dyDescent="0.3">
      <c r="A36" s="19"/>
      <c r="B36" s="14" t="s">
        <v>31</v>
      </c>
      <c r="C36" s="25">
        <f>SUM(C37+C39)</f>
        <v>-4782</v>
      </c>
      <c r="D36" s="25">
        <f>SUM(D37+D39)</f>
        <v>-4782</v>
      </c>
      <c r="E36" s="25">
        <f>SUM(E37+E39)</f>
        <v>-4782</v>
      </c>
    </row>
    <row r="37" spans="1:12" ht="31.1" x14ac:dyDescent="0.3">
      <c r="A37" s="19"/>
      <c r="B37" s="26" t="s">
        <v>32</v>
      </c>
      <c r="C37" s="27">
        <v>0</v>
      </c>
      <c r="D37" s="27">
        <v>0</v>
      </c>
      <c r="E37" s="27">
        <v>0</v>
      </c>
    </row>
    <row r="38" spans="1:12" ht="46.65" x14ac:dyDescent="0.3">
      <c r="A38" s="19"/>
      <c r="B38" s="26" t="s">
        <v>33</v>
      </c>
      <c r="C38" s="27">
        <v>0</v>
      </c>
      <c r="D38" s="27">
        <v>0</v>
      </c>
      <c r="E38" s="27">
        <v>0</v>
      </c>
    </row>
    <row r="39" spans="1:12" ht="46.65" x14ac:dyDescent="0.3">
      <c r="A39" s="19"/>
      <c r="B39" s="26" t="s">
        <v>34</v>
      </c>
      <c r="C39" s="27">
        <f>SUM(C40)</f>
        <v>-4782</v>
      </c>
      <c r="D39" s="27">
        <f t="shared" ref="D39" si="2">SUM(D40)</f>
        <v>-4782</v>
      </c>
      <c r="E39" s="27">
        <f>SUM(E40)</f>
        <v>-4782</v>
      </c>
    </row>
    <row r="40" spans="1:12" ht="46.65" x14ac:dyDescent="0.3">
      <c r="A40" s="19"/>
      <c r="B40" s="26" t="s">
        <v>35</v>
      </c>
      <c r="C40" s="27">
        <v>-4782</v>
      </c>
      <c r="D40" s="27">
        <v>-4782</v>
      </c>
      <c r="E40" s="27">
        <v>-4782</v>
      </c>
    </row>
    <row r="41" spans="1:12" ht="15.55" x14ac:dyDescent="0.3">
      <c r="A41" s="19"/>
      <c r="B41" s="14" t="s">
        <v>36</v>
      </c>
      <c r="C41" s="25">
        <v>32266.400000000001</v>
      </c>
      <c r="D41" s="25">
        <v>-22881.3</v>
      </c>
      <c r="E41" s="25">
        <v>17844.599999999999</v>
      </c>
    </row>
    <row r="42" spans="1:12" ht="15.55" x14ac:dyDescent="0.3">
      <c r="E42" s="32"/>
    </row>
    <row r="43" spans="1:12" x14ac:dyDescent="0.3">
      <c r="B43" s="11"/>
      <c r="C43" s="11"/>
      <c r="D43" s="11"/>
    </row>
    <row r="44" spans="1:12" x14ac:dyDescent="0.3">
      <c r="B44" s="11"/>
      <c r="C44" s="11"/>
      <c r="D44" s="11"/>
    </row>
    <row r="45" spans="1:12" x14ac:dyDescent="0.3">
      <c r="B45" s="28"/>
      <c r="C45" s="28"/>
      <c r="D45" s="28"/>
    </row>
  </sheetData>
  <mergeCells count="1">
    <mergeCell ref="A1:E1"/>
  </mergeCells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cp:lastModifiedBy>Печеницына</cp:lastModifiedBy>
  <cp:lastPrinted>2022-11-12T11:07:47Z</cp:lastPrinted>
  <dcterms:created xsi:type="dcterms:W3CDTF">2011-10-27T11:32:20Z</dcterms:created>
  <dcterms:modified xsi:type="dcterms:W3CDTF">2022-11-12T11:42:21Z</dcterms:modified>
</cp:coreProperties>
</file>