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_FilterDatabase" localSheetId="0" hidden="1">Table1!$A$2:$H$49</definedName>
    <definedName name="_xlnm.Print_Titles" localSheetId="0">Table1!$6:$6</definedName>
  </definedNames>
  <calcPr calcId="144525"/>
</workbook>
</file>

<file path=xl/calcChain.xml><?xml version="1.0" encoding="utf-8"?>
<calcChain xmlns="http://schemas.openxmlformats.org/spreadsheetml/2006/main">
  <c r="F51" i="1" l="1"/>
  <c r="F50" i="1"/>
  <c r="F49" i="1" l="1"/>
  <c r="G49" i="1"/>
  <c r="H49" i="1"/>
  <c r="G47" i="1"/>
  <c r="H47" i="1"/>
  <c r="G43" i="1"/>
  <c r="H43" i="1"/>
  <c r="G39" i="1"/>
  <c r="H39" i="1"/>
  <c r="G30" i="1"/>
  <c r="H30" i="1"/>
  <c r="G28" i="1"/>
  <c r="H28" i="1"/>
  <c r="G23" i="1"/>
  <c r="H23" i="1"/>
  <c r="G17" i="1"/>
  <c r="H17" i="1"/>
  <c r="G14" i="1"/>
  <c r="H14" i="1"/>
  <c r="E49" i="1" l="1"/>
  <c r="E47" i="1"/>
  <c r="E43" i="1"/>
  <c r="E39" i="1"/>
  <c r="E36" i="1"/>
  <c r="E30" i="1"/>
  <c r="E28" i="1"/>
  <c r="E23" i="1"/>
  <c r="E17" i="1"/>
  <c r="E14" i="1"/>
  <c r="E9" i="1"/>
  <c r="D49" i="1"/>
  <c r="D47" i="1"/>
  <c r="D43" i="1"/>
  <c r="D39" i="1"/>
  <c r="D36" i="1"/>
  <c r="D30" i="1"/>
  <c r="D28" i="1"/>
  <c r="D23" i="1"/>
  <c r="D17" i="1"/>
  <c r="D7" i="1" s="1"/>
  <c r="D14" i="1"/>
  <c r="D9" i="1"/>
  <c r="E7" i="1" l="1"/>
  <c r="H36" i="1"/>
  <c r="G36" i="1"/>
  <c r="H9" i="1"/>
  <c r="G9" i="1"/>
  <c r="G7" i="1" s="1"/>
  <c r="H7" i="1" l="1"/>
  <c r="F8" i="1"/>
  <c r="F10" i="1"/>
  <c r="F11" i="1"/>
  <c r="F12" i="1"/>
  <c r="F13" i="1"/>
  <c r="F15" i="1"/>
  <c r="F16" i="1"/>
  <c r="F18" i="1"/>
  <c r="F19" i="1"/>
  <c r="F20" i="1"/>
  <c r="F21" i="1"/>
  <c r="F22" i="1"/>
  <c r="F24" i="1"/>
  <c r="F25" i="1"/>
  <c r="F26" i="1"/>
  <c r="F27" i="1"/>
  <c r="F29" i="1"/>
  <c r="F28" i="1" s="1"/>
  <c r="F31" i="1"/>
  <c r="F32" i="1"/>
  <c r="F33" i="1"/>
  <c r="F34" i="1"/>
  <c r="F35" i="1"/>
  <c r="F37" i="1"/>
  <c r="F36" i="1" s="1"/>
  <c r="F38" i="1"/>
  <c r="F40" i="1"/>
  <c r="F41" i="1"/>
  <c r="F42" i="1"/>
  <c r="F44" i="1"/>
  <c r="F45" i="1"/>
  <c r="F46" i="1"/>
  <c r="F48" i="1"/>
  <c r="F47" i="1" s="1"/>
  <c r="F30" i="1" l="1"/>
  <c r="F14" i="1"/>
  <c r="F9" i="1"/>
  <c r="F39" i="1"/>
  <c r="F23" i="1"/>
  <c r="F43" i="1"/>
  <c r="F17" i="1"/>
  <c r="F7" i="1"/>
</calcChain>
</file>

<file path=xl/sharedStrings.xml><?xml version="1.0" encoding="utf-8"?>
<sst xmlns="http://schemas.openxmlformats.org/spreadsheetml/2006/main" count="162" uniqueCount="79">
  <si>
    <t/>
  </si>
  <si>
    <t>рублей</t>
  </si>
  <si>
    <t>Наименование</t>
  </si>
  <si>
    <t>РЗ</t>
  </si>
  <si>
    <t>ПР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</si>
  <si>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</si>
  <si>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</si>
  <si>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</si>
  <si>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</si>
  <si>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</si>
  <si>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</si>
  <si>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</si>
  <si>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</si>
  <si>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</si>
  <si>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</si>
  <si>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</si>
  <si>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</si>
  <si>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</si>
  <si>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</si>
  <si>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</si>
  <si>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</si>
  <si>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</si>
  <si>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</si>
  <si>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</si>
  <si>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</si>
  <si>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</si>
  <si>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</si>
  <si>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</si>
  <si>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</si>
  <si>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</si>
  <si>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</si>
  <si>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</si>
  <si>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</si>
  <si>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</si>
  <si>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</si>
  <si>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</si>
  <si>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</si>
  <si>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</si>
  <si>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</si>
  <si>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</si>
  <si>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</si>
  <si>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</si>
  <si>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</si>
  <si>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</si>
  <si>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</si>
  <si>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</si>
  <si>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</si>
  <si>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</si>
  <si>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</si>
  <si>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</si>
  <si>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</si>
  <si>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</si>
  <si>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</si>
  <si>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</si>
  <si>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</si>
  <si>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</si>
  <si>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</si>
  <si>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</si>
  <si>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</si>
  <si>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</si>
  <si>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</si>
  <si>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2024 год</t>
  </si>
  <si>
    <t>Гражданская оборона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</si>
  <si>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</si>
  <si>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</si>
  <si>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</si>
  <si>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2025 год</t>
  </si>
  <si>
    <t>4</t>
  </si>
  <si>
    <t>5</t>
  </si>
  <si>
    <t>6</t>
  </si>
  <si>
    <t>7</t>
  </si>
  <si>
    <t>8</t>
  </si>
  <si>
    <t>Сравнительная таблица по расходам  бюджета МО МР "Усть-Куломский"</t>
  </si>
  <si>
    <t>Водное хозяйство</t>
  </si>
  <si>
    <t>Молодежная политика</t>
  </si>
  <si>
    <t>Спорт высших достижений</t>
  </si>
  <si>
    <r>
      <t xml:space="preserve">Уточненный план на 2023 год </t>
    </r>
    <r>
      <rPr>
        <b/>
        <sz val="10"/>
        <color rgb="FF000000"/>
        <rFont val="Times New Roman"/>
        <family val="1"/>
        <charset val="204"/>
      </rPr>
      <t xml:space="preserve">(на 01.11.2023г.) </t>
    </r>
  </si>
  <si>
    <t>отклонения 2024г. от 2023г.</t>
  </si>
  <si>
    <t>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</si>
</sst>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" fontId="6" fillId="0" borderId="3">
      <alignment horizontal="right" vertical="top" shrinkToFit="1"/>
    </xf>
  </cellStyleXfs>
  <cellXfs count="41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9" fillId="3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" fontId="4" fillId="2" borderId="5" xfId="0" applyNumberFormat="1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4" fontId="4" fillId="2" borderId="6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3" fillId="0" borderId="6" xfId="0" applyNumberFormat="1" applyFont="1" applyFill="1" applyBorder="1" applyAlignment="1">
      <alignment vertical="top" wrapText="1"/>
    </xf>
    <xf numFmtId="4" fontId="4" fillId="2" borderId="4" xfId="0" applyNumberFormat="1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3" fillId="2" borderId="4" xfId="0" applyNumberFormat="1" applyFont="1" applyFill="1" applyBorder="1" applyAlignment="1">
      <alignment vertical="top" wrapText="1"/>
    </xf>
    <xf numFmtId="4" fontId="4" fillId="2" borderId="4" xfId="0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I7" sqref="I7"/>
    </sheetView>
  </sheetViews>
  <sheetFormatPr defaultRowHeight="12.7" x14ac:dyDescent="0.25"/>
  <cols>
    <col min="1" max="1" width="58.109375" customWidth="1"/>
    <col min="2" max="3" width="7.6640625" customWidth="1"/>
    <col min="4" max="4" width="19.33203125" customWidth="1"/>
    <col min="5" max="9" width="19.77734375" customWidth="1"/>
  </cols>
  <sheetData>
    <row r="1" spans="1:9" ht="25.2" customHeight="1" x14ac:dyDescent="0.25">
      <c r="A1" s="1" t="s">
        <v>0</v>
      </c>
      <c r="B1" s="1" t="s">
        <v>0</v>
      </c>
      <c r="C1" s="1" t="s">
        <v>0</v>
      </c>
      <c r="D1" s="6"/>
      <c r="E1" s="7"/>
      <c r="F1" s="7"/>
      <c r="G1" s="7"/>
      <c r="H1" s="7"/>
    </row>
    <row r="2" spans="1:9" ht="17.149999999999999" customHeight="1" x14ac:dyDescent="0.25">
      <c r="A2" s="1" t="s">
        <v>0</v>
      </c>
      <c r="B2" s="1" t="s">
        <v>0</v>
      </c>
      <c r="C2" s="1" t="s">
        <v>0</v>
      </c>
      <c r="D2" s="6"/>
      <c r="E2" s="1" t="s">
        <v>0</v>
      </c>
      <c r="F2" s="6"/>
      <c r="G2" s="1" t="s">
        <v>0</v>
      </c>
      <c r="H2" s="1" t="s">
        <v>0</v>
      </c>
    </row>
    <row r="3" spans="1:9" ht="22.2" customHeight="1" x14ac:dyDescent="0.25">
      <c r="A3" s="39" t="s">
        <v>72</v>
      </c>
      <c r="B3" s="39"/>
      <c r="C3" s="39"/>
      <c r="D3" s="39"/>
      <c r="E3" s="39"/>
      <c r="F3" s="39"/>
      <c r="G3" s="39"/>
      <c r="H3" s="39"/>
    </row>
    <row r="4" spans="1:9" ht="28.65" customHeight="1" x14ac:dyDescent="0.3">
      <c r="B4" s="8"/>
      <c r="C4" s="8"/>
      <c r="D4" s="8"/>
      <c r="E4" s="8"/>
      <c r="F4" s="8"/>
      <c r="G4" s="8"/>
      <c r="H4" s="9" t="s">
        <v>1</v>
      </c>
    </row>
    <row r="5" spans="1:9" ht="56.45" customHeight="1" x14ac:dyDescent="0.25">
      <c r="A5" s="2" t="s">
        <v>2</v>
      </c>
      <c r="B5" s="2" t="s">
        <v>3</v>
      </c>
      <c r="C5" s="2" t="s">
        <v>4</v>
      </c>
      <c r="D5" s="10" t="s">
        <v>76</v>
      </c>
      <c r="E5" s="3" t="s">
        <v>61</v>
      </c>
      <c r="F5" s="3" t="s">
        <v>77</v>
      </c>
      <c r="G5" s="3" t="s">
        <v>66</v>
      </c>
      <c r="H5" s="3" t="s">
        <v>78</v>
      </c>
    </row>
    <row r="6" spans="1:9" s="12" customFormat="1" ht="15" customHeight="1" x14ac:dyDescent="0.25">
      <c r="A6" s="11" t="s">
        <v>5</v>
      </c>
      <c r="B6" s="11" t="s">
        <v>6</v>
      </c>
      <c r="C6" s="11" t="s">
        <v>7</v>
      </c>
      <c r="D6" s="11" t="s">
        <v>67</v>
      </c>
      <c r="E6" s="11" t="s">
        <v>68</v>
      </c>
      <c r="F6" s="11" t="s">
        <v>69</v>
      </c>
      <c r="G6" s="35" t="s">
        <v>70</v>
      </c>
      <c r="H6" s="35" t="s">
        <v>71</v>
      </c>
    </row>
    <row r="7" spans="1:9" ht="15.55" x14ac:dyDescent="0.25">
      <c r="A7" s="14" t="s">
        <v>8</v>
      </c>
      <c r="B7" s="15" t="s">
        <v>0</v>
      </c>
      <c r="C7" s="15" t="s">
        <v>0</v>
      </c>
      <c r="D7" s="25">
        <f>D8+D9+D14+D17+D23+D28+D30+D36+D39+D43+D47+D49</f>
        <v>2084411522.7400002</v>
      </c>
      <c r="E7" s="25">
        <f>E8+E9+E14+E17+E23+E28+E30+E36+E39+E43+E47+E49</f>
        <v>1864834140.72</v>
      </c>
      <c r="F7" s="34">
        <f>E7-D7</f>
        <v>-219577382.02000022</v>
      </c>
      <c r="G7" s="25">
        <f>G8+G9+G14+G17+G23+G28+G30+G36+G39+G43+G47+G49</f>
        <v>1812371864.6799998</v>
      </c>
      <c r="H7" s="25">
        <f>H8+H9+H14+H17+H23+H28+H30+H36+H39+H43+H47+H49</f>
        <v>1673197352.9099998</v>
      </c>
      <c r="I7" s="40"/>
    </row>
    <row r="8" spans="1:9" ht="15.55" x14ac:dyDescent="0.25">
      <c r="A8" s="16" t="s">
        <v>10</v>
      </c>
      <c r="B8" s="17" t="s">
        <v>9</v>
      </c>
      <c r="C8" s="13" t="s">
        <v>0</v>
      </c>
      <c r="D8" s="26">
        <v>0</v>
      </c>
      <c r="E8" s="5">
        <v>0</v>
      </c>
      <c r="F8" s="34">
        <f t="shared" ref="F8:F51" si="0">E8-D8</f>
        <v>0</v>
      </c>
      <c r="G8" s="36">
        <v>17600000</v>
      </c>
      <c r="H8" s="36">
        <v>37000000</v>
      </c>
    </row>
    <row r="9" spans="1:9" ht="15.55" x14ac:dyDescent="0.25">
      <c r="A9" s="18" t="s">
        <v>11</v>
      </c>
      <c r="B9" s="17" t="s">
        <v>12</v>
      </c>
      <c r="C9" s="17" t="s">
        <v>0</v>
      </c>
      <c r="D9" s="5">
        <f>SUM(D10:D13)</f>
        <v>137036955.75</v>
      </c>
      <c r="E9" s="5">
        <f>SUM(E10:E13)</f>
        <v>153312451.22</v>
      </c>
      <c r="F9" s="5">
        <f>SUM(F10:F13)</f>
        <v>16275495.470000004</v>
      </c>
      <c r="G9" s="5">
        <f>SUM(G10:G13)</f>
        <v>144006498.22999999</v>
      </c>
      <c r="H9" s="5">
        <f>SUM(H10:H13)</f>
        <v>141746609.12</v>
      </c>
    </row>
    <row r="10" spans="1:9" ht="46.65" x14ac:dyDescent="0.25">
      <c r="A10" s="19" t="s">
        <v>13</v>
      </c>
      <c r="B10" s="20" t="s">
        <v>12</v>
      </c>
      <c r="C10" s="20" t="s">
        <v>14</v>
      </c>
      <c r="D10" s="27">
        <v>4142276</v>
      </c>
      <c r="E10" s="32">
        <v>4950085.28</v>
      </c>
      <c r="F10" s="37">
        <f t="shared" si="0"/>
        <v>807809.28000000026</v>
      </c>
      <c r="G10" s="30">
        <v>4131178.73</v>
      </c>
      <c r="H10" s="30">
        <v>4131178.73</v>
      </c>
    </row>
    <row r="11" spans="1:9" ht="62.25" x14ac:dyDescent="0.25">
      <c r="A11" s="19" t="s">
        <v>15</v>
      </c>
      <c r="B11" s="20" t="s">
        <v>12</v>
      </c>
      <c r="C11" s="20" t="s">
        <v>16</v>
      </c>
      <c r="D11" s="27">
        <v>90207079.450000003</v>
      </c>
      <c r="E11" s="32">
        <v>97025446.040000007</v>
      </c>
      <c r="F11" s="37">
        <f t="shared" si="0"/>
        <v>6818366.5900000036</v>
      </c>
      <c r="G11" s="30">
        <v>98027314.340000004</v>
      </c>
      <c r="H11" s="30">
        <v>98058224.939999998</v>
      </c>
    </row>
    <row r="12" spans="1:9" ht="46.65" x14ac:dyDescent="0.25">
      <c r="A12" s="19" t="s">
        <v>17</v>
      </c>
      <c r="B12" s="20" t="s">
        <v>12</v>
      </c>
      <c r="C12" s="20" t="s">
        <v>18</v>
      </c>
      <c r="D12" s="27">
        <v>26823135.359999999</v>
      </c>
      <c r="E12" s="32">
        <v>28393911.449999999</v>
      </c>
      <c r="F12" s="37">
        <f t="shared" si="0"/>
        <v>1570776.0899999999</v>
      </c>
      <c r="G12" s="30">
        <v>28367812.129999999</v>
      </c>
      <c r="H12" s="30">
        <v>28393911.449999999</v>
      </c>
    </row>
    <row r="13" spans="1:9" ht="15.55" x14ac:dyDescent="0.25">
      <c r="A13" s="19" t="s">
        <v>20</v>
      </c>
      <c r="B13" s="20" t="s">
        <v>12</v>
      </c>
      <c r="C13" s="20" t="s">
        <v>21</v>
      </c>
      <c r="D13" s="27">
        <v>15864464.939999999</v>
      </c>
      <c r="E13" s="32">
        <v>22943008.449999999</v>
      </c>
      <c r="F13" s="38">
        <f t="shared" si="0"/>
        <v>7078543.5099999998</v>
      </c>
      <c r="G13" s="30">
        <v>13480193.029999999</v>
      </c>
      <c r="H13" s="30">
        <v>11163294</v>
      </c>
    </row>
    <row r="14" spans="1:9" ht="31.1" x14ac:dyDescent="0.25">
      <c r="A14" s="21" t="s">
        <v>22</v>
      </c>
      <c r="B14" s="4" t="s">
        <v>23</v>
      </c>
      <c r="C14" s="4" t="s">
        <v>0</v>
      </c>
      <c r="D14" s="28">
        <f>SUM(D15:D16)</f>
        <v>9271608.209999999</v>
      </c>
      <c r="E14" s="28">
        <f t="shared" ref="E14:H14" si="1">SUM(E15:E16)</f>
        <v>2797400</v>
      </c>
      <c r="F14" s="28">
        <f t="shared" si="1"/>
        <v>-6474208.21</v>
      </c>
      <c r="G14" s="28">
        <f t="shared" si="1"/>
        <v>1917500</v>
      </c>
      <c r="H14" s="28">
        <f t="shared" si="1"/>
        <v>1917500</v>
      </c>
    </row>
    <row r="15" spans="1:9" ht="15.55" x14ac:dyDescent="0.25">
      <c r="A15" s="19" t="s">
        <v>62</v>
      </c>
      <c r="B15" s="20" t="s">
        <v>23</v>
      </c>
      <c r="C15" s="20" t="s">
        <v>24</v>
      </c>
      <c r="D15" s="27">
        <v>7794438.7599999998</v>
      </c>
      <c r="E15" s="32">
        <v>2198400</v>
      </c>
      <c r="F15" s="37">
        <f t="shared" si="0"/>
        <v>-5596038.7599999998</v>
      </c>
      <c r="G15" s="30">
        <v>1318500</v>
      </c>
      <c r="H15" s="30">
        <v>1318500</v>
      </c>
    </row>
    <row r="16" spans="1:9" ht="31.1" x14ac:dyDescent="0.25">
      <c r="A16" s="19" t="s">
        <v>25</v>
      </c>
      <c r="B16" s="20" t="s">
        <v>23</v>
      </c>
      <c r="C16" s="20" t="s">
        <v>26</v>
      </c>
      <c r="D16" s="27">
        <v>1477169.45</v>
      </c>
      <c r="E16" s="32">
        <v>599000</v>
      </c>
      <c r="F16" s="38">
        <f t="shared" si="0"/>
        <v>-878169.45</v>
      </c>
      <c r="G16" s="30">
        <v>599000</v>
      </c>
      <c r="H16" s="30">
        <v>599000</v>
      </c>
    </row>
    <row r="17" spans="1:8" ht="15.55" x14ac:dyDescent="0.25">
      <c r="A17" s="21" t="s">
        <v>27</v>
      </c>
      <c r="B17" s="4" t="s">
        <v>16</v>
      </c>
      <c r="C17" s="4" t="s">
        <v>0</v>
      </c>
      <c r="D17" s="28">
        <f>SUM(D18:D22)</f>
        <v>81276314.010000005</v>
      </c>
      <c r="E17" s="28">
        <f t="shared" ref="E17:H17" si="2">SUM(E18:E22)</f>
        <v>65323749.969999999</v>
      </c>
      <c r="F17" s="28">
        <f t="shared" si="2"/>
        <v>-15952564.040000007</v>
      </c>
      <c r="G17" s="28">
        <f t="shared" si="2"/>
        <v>60227438.479999997</v>
      </c>
      <c r="H17" s="28">
        <f t="shared" si="2"/>
        <v>61167617.279999994</v>
      </c>
    </row>
    <row r="18" spans="1:8" ht="15.55" x14ac:dyDescent="0.25">
      <c r="A18" s="19" t="s">
        <v>28</v>
      </c>
      <c r="B18" s="20" t="s">
        <v>16</v>
      </c>
      <c r="C18" s="22" t="s">
        <v>29</v>
      </c>
      <c r="D18" s="27">
        <v>2136300</v>
      </c>
      <c r="E18" s="32">
        <v>0</v>
      </c>
      <c r="F18" s="37">
        <f t="shared" si="0"/>
        <v>-2136300</v>
      </c>
      <c r="G18" s="30">
        <v>0</v>
      </c>
      <c r="H18" s="30">
        <v>0</v>
      </c>
    </row>
    <row r="19" spans="1:8" ht="15.55" x14ac:dyDescent="0.25">
      <c r="A19" s="19" t="s">
        <v>73</v>
      </c>
      <c r="B19" s="20" t="s">
        <v>16</v>
      </c>
      <c r="C19" s="22" t="s">
        <v>18</v>
      </c>
      <c r="D19" s="27">
        <v>469554</v>
      </c>
      <c r="E19" s="32">
        <v>0</v>
      </c>
      <c r="F19" s="37">
        <f t="shared" si="0"/>
        <v>-469554</v>
      </c>
      <c r="G19" s="30">
        <v>0</v>
      </c>
      <c r="H19" s="30">
        <v>0</v>
      </c>
    </row>
    <row r="20" spans="1:8" ht="15.55" x14ac:dyDescent="0.25">
      <c r="A20" s="19" t="s">
        <v>30</v>
      </c>
      <c r="B20" s="20" t="s">
        <v>16</v>
      </c>
      <c r="C20" s="20" t="s">
        <v>31</v>
      </c>
      <c r="D20" s="27">
        <v>8958208.3800000008</v>
      </c>
      <c r="E20" s="32">
        <v>8570047.9900000002</v>
      </c>
      <c r="F20" s="37">
        <f t="shared" si="0"/>
        <v>-388160.3900000006</v>
      </c>
      <c r="G20" s="30">
        <v>1910736.5</v>
      </c>
      <c r="H20" s="30">
        <v>1848915.3</v>
      </c>
    </row>
    <row r="21" spans="1:8" ht="15.55" x14ac:dyDescent="0.25">
      <c r="A21" s="19" t="s">
        <v>32</v>
      </c>
      <c r="B21" s="20" t="s">
        <v>16</v>
      </c>
      <c r="C21" s="20" t="s">
        <v>24</v>
      </c>
      <c r="D21" s="27">
        <v>57089251.630000003</v>
      </c>
      <c r="E21" s="32">
        <v>54733701.979999997</v>
      </c>
      <c r="F21" s="38">
        <f t="shared" si="0"/>
        <v>-2355549.650000006</v>
      </c>
      <c r="G21" s="30">
        <v>56296701.979999997</v>
      </c>
      <c r="H21" s="30">
        <v>57298701.979999997</v>
      </c>
    </row>
    <row r="22" spans="1:8" ht="15.55" x14ac:dyDescent="0.25">
      <c r="A22" s="19" t="s">
        <v>33</v>
      </c>
      <c r="B22" s="20" t="s">
        <v>16</v>
      </c>
      <c r="C22" s="20" t="s">
        <v>34</v>
      </c>
      <c r="D22" s="27">
        <v>12623000</v>
      </c>
      <c r="E22" s="32">
        <v>2020000</v>
      </c>
      <c r="F22" s="37">
        <f t="shared" si="0"/>
        <v>-10603000</v>
      </c>
      <c r="G22" s="30">
        <v>2020000</v>
      </c>
      <c r="H22" s="30">
        <v>2020000</v>
      </c>
    </row>
    <row r="23" spans="1:8" ht="15.55" x14ac:dyDescent="0.25">
      <c r="A23" s="21" t="s">
        <v>35</v>
      </c>
      <c r="B23" s="4" t="s">
        <v>29</v>
      </c>
      <c r="C23" s="4" t="s">
        <v>0</v>
      </c>
      <c r="D23" s="28">
        <f>SUM(D24:D27)</f>
        <v>291153061.39999998</v>
      </c>
      <c r="E23" s="28">
        <f t="shared" ref="E23:H23" si="3">SUM(E24:E27)</f>
        <v>220903311.45999998</v>
      </c>
      <c r="F23" s="28">
        <f t="shared" si="3"/>
        <v>-70249749.939999998</v>
      </c>
      <c r="G23" s="28">
        <f t="shared" si="3"/>
        <v>189093425.27000001</v>
      </c>
      <c r="H23" s="28">
        <f t="shared" si="3"/>
        <v>19024643.280000001</v>
      </c>
    </row>
    <row r="24" spans="1:8" ht="15.55" x14ac:dyDescent="0.25">
      <c r="A24" s="19" t="s">
        <v>36</v>
      </c>
      <c r="B24" s="20" t="s">
        <v>29</v>
      </c>
      <c r="C24" s="20" t="s">
        <v>12</v>
      </c>
      <c r="D24" s="27">
        <v>78230398.159999996</v>
      </c>
      <c r="E24" s="32">
        <v>15756000</v>
      </c>
      <c r="F24" s="37">
        <f t="shared" si="0"/>
        <v>-62474398.159999996</v>
      </c>
      <c r="G24" s="30">
        <v>400000</v>
      </c>
      <c r="H24" s="30">
        <v>400000</v>
      </c>
    </row>
    <row r="25" spans="1:8" ht="15.55" x14ac:dyDescent="0.25">
      <c r="A25" s="19" t="s">
        <v>37</v>
      </c>
      <c r="B25" s="20" t="s">
        <v>29</v>
      </c>
      <c r="C25" s="20" t="s">
        <v>14</v>
      </c>
      <c r="D25" s="27">
        <v>14000353.449999999</v>
      </c>
      <c r="E25" s="32">
        <v>6908646</v>
      </c>
      <c r="F25" s="37">
        <f t="shared" si="0"/>
        <v>-7091707.4499999993</v>
      </c>
      <c r="G25" s="30">
        <v>6729646</v>
      </c>
      <c r="H25" s="30">
        <v>5579646</v>
      </c>
    </row>
    <row r="26" spans="1:8" ht="15.55" x14ac:dyDescent="0.25">
      <c r="A26" s="19" t="s">
        <v>38</v>
      </c>
      <c r="B26" s="20" t="s">
        <v>29</v>
      </c>
      <c r="C26" s="20" t="s">
        <v>23</v>
      </c>
      <c r="D26" s="27">
        <v>6391098.79</v>
      </c>
      <c r="E26" s="32">
        <v>5816220.5800000001</v>
      </c>
      <c r="F26" s="37">
        <f t="shared" si="0"/>
        <v>-574878.21</v>
      </c>
      <c r="G26" s="30">
        <v>4108069.28</v>
      </c>
      <c r="H26" s="30">
        <v>4135397.28</v>
      </c>
    </row>
    <row r="27" spans="1:8" ht="31.1" x14ac:dyDescent="0.25">
      <c r="A27" s="19" t="s">
        <v>63</v>
      </c>
      <c r="B27" s="20" t="s">
        <v>29</v>
      </c>
      <c r="C27" s="20" t="s">
        <v>29</v>
      </c>
      <c r="D27" s="27">
        <v>192531211</v>
      </c>
      <c r="E27" s="32">
        <v>192422444.88</v>
      </c>
      <c r="F27" s="37">
        <f t="shared" si="0"/>
        <v>-108766.12000000477</v>
      </c>
      <c r="G27" s="30">
        <v>177855709.99000001</v>
      </c>
      <c r="H27" s="30">
        <v>8909600</v>
      </c>
    </row>
    <row r="28" spans="1:8" ht="15.55" x14ac:dyDescent="0.25">
      <c r="A28" s="21" t="s">
        <v>64</v>
      </c>
      <c r="B28" s="4" t="s">
        <v>18</v>
      </c>
      <c r="C28" s="4" t="s">
        <v>0</v>
      </c>
      <c r="D28" s="28">
        <f>D29</f>
        <v>1182561</v>
      </c>
      <c r="E28" s="28">
        <f t="shared" ref="E28:H28" si="4">E29</f>
        <v>0</v>
      </c>
      <c r="F28" s="28">
        <f t="shared" si="4"/>
        <v>-1182561</v>
      </c>
      <c r="G28" s="28">
        <f t="shared" si="4"/>
        <v>0</v>
      </c>
      <c r="H28" s="28">
        <f t="shared" si="4"/>
        <v>0</v>
      </c>
    </row>
    <row r="29" spans="1:8" ht="15.55" x14ac:dyDescent="0.25">
      <c r="A29" s="23" t="s">
        <v>65</v>
      </c>
      <c r="B29" s="24" t="s">
        <v>18</v>
      </c>
      <c r="C29" s="24" t="s">
        <v>29</v>
      </c>
      <c r="D29" s="27">
        <v>1182561</v>
      </c>
      <c r="E29" s="32">
        <v>0</v>
      </c>
      <c r="F29" s="37">
        <f t="shared" si="0"/>
        <v>-1182561</v>
      </c>
      <c r="G29" s="30">
        <v>0</v>
      </c>
      <c r="H29" s="30">
        <v>0</v>
      </c>
    </row>
    <row r="30" spans="1:8" ht="15.55" x14ac:dyDescent="0.25">
      <c r="A30" s="21" t="s">
        <v>39</v>
      </c>
      <c r="B30" s="4" t="s">
        <v>19</v>
      </c>
      <c r="C30" s="4" t="s">
        <v>0</v>
      </c>
      <c r="D30" s="28">
        <f>SUM(D31:D35)</f>
        <v>1068462994.01</v>
      </c>
      <c r="E30" s="28">
        <f t="shared" ref="E30:H30" si="5">SUM(E31:E35)</f>
        <v>949841482.41999996</v>
      </c>
      <c r="F30" s="28">
        <f t="shared" si="5"/>
        <v>-118621511.59000005</v>
      </c>
      <c r="G30" s="28">
        <f t="shared" si="5"/>
        <v>949015535.10000002</v>
      </c>
      <c r="H30" s="28">
        <f t="shared" si="5"/>
        <v>948549093.63</v>
      </c>
    </row>
    <row r="31" spans="1:8" ht="15.55" x14ac:dyDescent="0.25">
      <c r="A31" s="19" t="s">
        <v>40</v>
      </c>
      <c r="B31" s="20" t="s">
        <v>19</v>
      </c>
      <c r="C31" s="20" t="s">
        <v>12</v>
      </c>
      <c r="D31" s="27">
        <v>254087312.38999999</v>
      </c>
      <c r="E31" s="32">
        <v>224219568</v>
      </c>
      <c r="F31" s="37">
        <f t="shared" si="0"/>
        <v>-29867744.389999986</v>
      </c>
      <c r="G31" s="30">
        <v>223223001</v>
      </c>
      <c r="H31" s="30">
        <v>229028135.53</v>
      </c>
    </row>
    <row r="32" spans="1:8" ht="15.55" x14ac:dyDescent="0.25">
      <c r="A32" s="19" t="s">
        <v>41</v>
      </c>
      <c r="B32" s="20" t="s">
        <v>19</v>
      </c>
      <c r="C32" s="20" t="s">
        <v>14</v>
      </c>
      <c r="D32" s="27">
        <v>702611808.74000001</v>
      </c>
      <c r="E32" s="32">
        <v>612665431.55999994</v>
      </c>
      <c r="F32" s="37">
        <f t="shared" si="0"/>
        <v>-89946377.180000067</v>
      </c>
      <c r="G32" s="30">
        <v>612834051.24000001</v>
      </c>
      <c r="H32" s="30">
        <v>606562475.24000001</v>
      </c>
    </row>
    <row r="33" spans="1:8" ht="15.55" x14ac:dyDescent="0.25">
      <c r="A33" s="19" t="s">
        <v>42</v>
      </c>
      <c r="B33" s="20" t="s">
        <v>19</v>
      </c>
      <c r="C33" s="20" t="s">
        <v>23</v>
      </c>
      <c r="D33" s="27">
        <v>32176950.940000001</v>
      </c>
      <c r="E33" s="32">
        <v>37134360.859999999</v>
      </c>
      <c r="F33" s="37">
        <f t="shared" si="0"/>
        <v>4957409.9199999981</v>
      </c>
      <c r="G33" s="30">
        <v>37135360.859999999</v>
      </c>
      <c r="H33" s="30">
        <v>37135360.859999999</v>
      </c>
    </row>
    <row r="34" spans="1:8" ht="15.55" x14ac:dyDescent="0.25">
      <c r="A34" s="19" t="s">
        <v>74</v>
      </c>
      <c r="B34" s="20" t="s">
        <v>19</v>
      </c>
      <c r="C34" s="20" t="s">
        <v>19</v>
      </c>
      <c r="D34" s="27">
        <v>2225586</v>
      </c>
      <c r="E34" s="32">
        <v>1450000</v>
      </c>
      <c r="F34" s="37">
        <f t="shared" si="0"/>
        <v>-775586</v>
      </c>
      <c r="G34" s="30">
        <v>1450000</v>
      </c>
      <c r="H34" s="30">
        <v>1450000</v>
      </c>
    </row>
    <row r="35" spans="1:8" ht="15.55" x14ac:dyDescent="0.25">
      <c r="A35" s="19" t="s">
        <v>43</v>
      </c>
      <c r="B35" s="20" t="s">
        <v>19</v>
      </c>
      <c r="C35" s="20" t="s">
        <v>24</v>
      </c>
      <c r="D35" s="27">
        <v>77361335.939999998</v>
      </c>
      <c r="E35" s="32">
        <v>74372122</v>
      </c>
      <c r="F35" s="37">
        <f t="shared" si="0"/>
        <v>-2989213.9399999976</v>
      </c>
      <c r="G35" s="30">
        <v>74373122</v>
      </c>
      <c r="H35" s="30">
        <v>74373122</v>
      </c>
    </row>
    <row r="36" spans="1:8" ht="15.55" x14ac:dyDescent="0.25">
      <c r="A36" s="21" t="s">
        <v>44</v>
      </c>
      <c r="B36" s="4" t="s">
        <v>31</v>
      </c>
      <c r="C36" s="4" t="s">
        <v>0</v>
      </c>
      <c r="D36" s="28">
        <f>SUM(D37:D38)</f>
        <v>191334421.03</v>
      </c>
      <c r="E36" s="28">
        <f t="shared" ref="E36:H36" si="6">SUM(E37:E38)</f>
        <v>174390919.16999999</v>
      </c>
      <c r="F36" s="28">
        <f t="shared" si="6"/>
        <v>-16943501.859999999</v>
      </c>
      <c r="G36" s="28">
        <f t="shared" si="6"/>
        <v>172615614.47</v>
      </c>
      <c r="H36" s="28">
        <f t="shared" si="6"/>
        <v>188115614.47</v>
      </c>
    </row>
    <row r="37" spans="1:8" ht="15.55" x14ac:dyDescent="0.25">
      <c r="A37" s="19" t="s">
        <v>45</v>
      </c>
      <c r="B37" s="20" t="s">
        <v>31</v>
      </c>
      <c r="C37" s="20" t="s">
        <v>12</v>
      </c>
      <c r="D37" s="27">
        <v>139472592.66</v>
      </c>
      <c r="E37" s="32">
        <v>117155111.23999999</v>
      </c>
      <c r="F37" s="37">
        <f t="shared" si="0"/>
        <v>-22317481.420000002</v>
      </c>
      <c r="G37" s="30">
        <v>115437706.54000001</v>
      </c>
      <c r="H37" s="30">
        <v>130937706.54000001</v>
      </c>
    </row>
    <row r="38" spans="1:8" ht="15.55" x14ac:dyDescent="0.25">
      <c r="A38" s="19" t="s">
        <v>46</v>
      </c>
      <c r="B38" s="20" t="s">
        <v>31</v>
      </c>
      <c r="C38" s="20" t="s">
        <v>16</v>
      </c>
      <c r="D38" s="27">
        <v>51861828.369999997</v>
      </c>
      <c r="E38" s="32">
        <v>57235807.93</v>
      </c>
      <c r="F38" s="37">
        <f t="shared" si="0"/>
        <v>5373979.5600000024</v>
      </c>
      <c r="G38" s="30">
        <v>57177907.93</v>
      </c>
      <c r="H38" s="30">
        <v>57177907.93</v>
      </c>
    </row>
    <row r="39" spans="1:8" ht="15.55" x14ac:dyDescent="0.25">
      <c r="A39" s="21" t="s">
        <v>47</v>
      </c>
      <c r="B39" s="4" t="s">
        <v>48</v>
      </c>
      <c r="C39" s="4" t="s">
        <v>0</v>
      </c>
      <c r="D39" s="28">
        <f>SUM(D40:D42)</f>
        <v>73485384.939999998</v>
      </c>
      <c r="E39" s="28">
        <f t="shared" ref="E39:H39" si="7">SUM(E40:E42)</f>
        <v>65243438</v>
      </c>
      <c r="F39" s="28">
        <f t="shared" si="7"/>
        <v>-8241946.9399999995</v>
      </c>
      <c r="G39" s="28">
        <f t="shared" si="7"/>
        <v>63116225</v>
      </c>
      <c r="H39" s="28">
        <f t="shared" si="7"/>
        <v>60989012</v>
      </c>
    </row>
    <row r="40" spans="1:8" ht="15.55" x14ac:dyDescent="0.25">
      <c r="A40" s="19" t="s">
        <v>49</v>
      </c>
      <c r="B40" s="20" t="s">
        <v>48</v>
      </c>
      <c r="C40" s="20" t="s">
        <v>12</v>
      </c>
      <c r="D40" s="27">
        <v>9932627.0099999998</v>
      </c>
      <c r="E40" s="32">
        <v>10648182</v>
      </c>
      <c r="F40" s="37">
        <f t="shared" si="0"/>
        <v>715554.99000000022</v>
      </c>
      <c r="G40" s="30">
        <v>10648182</v>
      </c>
      <c r="H40" s="30">
        <v>10648182</v>
      </c>
    </row>
    <row r="41" spans="1:8" ht="15.55" x14ac:dyDescent="0.25">
      <c r="A41" s="19" t="s">
        <v>50</v>
      </c>
      <c r="B41" s="20" t="s">
        <v>48</v>
      </c>
      <c r="C41" s="20" t="s">
        <v>23</v>
      </c>
      <c r="D41" s="27">
        <v>18448247.93</v>
      </c>
      <c r="E41" s="32">
        <v>16800000</v>
      </c>
      <c r="F41" s="37">
        <f t="shared" si="0"/>
        <v>-1648247.9299999997</v>
      </c>
      <c r="G41" s="30">
        <v>16800000</v>
      </c>
      <c r="H41" s="30">
        <v>16800000</v>
      </c>
    </row>
    <row r="42" spans="1:8" ht="15.55" x14ac:dyDescent="0.25">
      <c r="A42" s="19" t="s">
        <v>51</v>
      </c>
      <c r="B42" s="20" t="s">
        <v>48</v>
      </c>
      <c r="C42" s="20" t="s">
        <v>16</v>
      </c>
      <c r="D42" s="27">
        <v>45104510</v>
      </c>
      <c r="E42" s="32">
        <v>37795256</v>
      </c>
      <c r="F42" s="37">
        <f t="shared" si="0"/>
        <v>-7309254</v>
      </c>
      <c r="G42" s="30">
        <v>35668043</v>
      </c>
      <c r="H42" s="30">
        <v>33540830</v>
      </c>
    </row>
    <row r="43" spans="1:8" ht="15.55" x14ac:dyDescent="0.25">
      <c r="A43" s="21" t="s">
        <v>52</v>
      </c>
      <c r="B43" s="4" t="s">
        <v>53</v>
      </c>
      <c r="C43" s="4" t="s">
        <v>0</v>
      </c>
      <c r="D43" s="28">
        <f>SUM(D44:D46)</f>
        <v>74012984.390000001</v>
      </c>
      <c r="E43" s="28">
        <f t="shared" ref="E43:H43" si="8">SUM(E44:E46)</f>
        <v>71785627.480000004</v>
      </c>
      <c r="F43" s="28">
        <f t="shared" si="8"/>
        <v>-2227356.9100000057</v>
      </c>
      <c r="G43" s="28">
        <f t="shared" si="8"/>
        <v>71984757.129999995</v>
      </c>
      <c r="H43" s="28">
        <f t="shared" si="8"/>
        <v>72184757.129999995</v>
      </c>
    </row>
    <row r="44" spans="1:8" ht="15.55" x14ac:dyDescent="0.25">
      <c r="A44" s="19" t="s">
        <v>54</v>
      </c>
      <c r="B44" s="20" t="s">
        <v>53</v>
      </c>
      <c r="C44" s="20" t="s">
        <v>12</v>
      </c>
      <c r="D44" s="27">
        <v>39182418.560000002</v>
      </c>
      <c r="E44" s="32">
        <v>24695568.059999999</v>
      </c>
      <c r="F44" s="37">
        <f t="shared" si="0"/>
        <v>-14486850.500000004</v>
      </c>
      <c r="G44" s="30">
        <v>25265158.579999998</v>
      </c>
      <c r="H44" s="30">
        <v>25295158.579999998</v>
      </c>
    </row>
    <row r="45" spans="1:8" ht="15.55" x14ac:dyDescent="0.25">
      <c r="A45" s="19" t="s">
        <v>75</v>
      </c>
      <c r="B45" s="20" t="s">
        <v>53</v>
      </c>
      <c r="C45" s="20" t="s">
        <v>23</v>
      </c>
      <c r="D45" s="27">
        <v>29609596.280000001</v>
      </c>
      <c r="E45" s="32">
        <v>41435423.969999999</v>
      </c>
      <c r="F45" s="37">
        <f t="shared" si="0"/>
        <v>11825827.689999998</v>
      </c>
      <c r="G45" s="30">
        <v>41204963.100000001</v>
      </c>
      <c r="H45" s="30">
        <v>41234963.100000001</v>
      </c>
    </row>
    <row r="46" spans="1:8" ht="31.1" x14ac:dyDescent="0.25">
      <c r="A46" s="19" t="s">
        <v>55</v>
      </c>
      <c r="B46" s="20" t="s">
        <v>53</v>
      </c>
      <c r="C46" s="20" t="s">
        <v>29</v>
      </c>
      <c r="D46" s="27">
        <v>5220969.55</v>
      </c>
      <c r="E46" s="32">
        <v>5654635.4500000002</v>
      </c>
      <c r="F46" s="37">
        <f t="shared" si="0"/>
        <v>433665.90000000037</v>
      </c>
      <c r="G46" s="30">
        <v>5514635.4500000002</v>
      </c>
      <c r="H46" s="30">
        <v>5654635.4500000002</v>
      </c>
    </row>
    <row r="47" spans="1:8" ht="31.1" x14ac:dyDescent="0.25">
      <c r="A47" s="21" t="s">
        <v>56</v>
      </c>
      <c r="B47" s="4" t="s">
        <v>21</v>
      </c>
      <c r="C47" s="4" t="s">
        <v>0</v>
      </c>
      <c r="D47" s="29">
        <f>SUM(D48)</f>
        <v>8990</v>
      </c>
      <c r="E47" s="29">
        <f t="shared" ref="E47:H47" si="9">SUM(E48)</f>
        <v>3989</v>
      </c>
      <c r="F47" s="29">
        <f t="shared" si="9"/>
        <v>-5001</v>
      </c>
      <c r="G47" s="29">
        <f t="shared" si="9"/>
        <v>1365</v>
      </c>
      <c r="H47" s="29">
        <f t="shared" si="9"/>
        <v>0</v>
      </c>
    </row>
    <row r="48" spans="1:8" ht="31.1" x14ac:dyDescent="0.25">
      <c r="A48" s="19" t="s">
        <v>57</v>
      </c>
      <c r="B48" s="20" t="s">
        <v>21</v>
      </c>
      <c r="C48" s="20" t="s">
        <v>12</v>
      </c>
      <c r="D48" s="30">
        <v>8990</v>
      </c>
      <c r="E48" s="33">
        <v>3989</v>
      </c>
      <c r="F48" s="37">
        <f t="shared" si="0"/>
        <v>-5001</v>
      </c>
      <c r="G48" s="30">
        <v>1365</v>
      </c>
      <c r="H48" s="30">
        <v>0</v>
      </c>
    </row>
    <row r="49" spans="1:8" ht="46.65" x14ac:dyDescent="0.25">
      <c r="A49" s="21" t="s">
        <v>58</v>
      </c>
      <c r="B49" s="4" t="s">
        <v>26</v>
      </c>
      <c r="C49" s="4" t="s">
        <v>0</v>
      </c>
      <c r="D49" s="31">
        <f>SUM(D50:D51)</f>
        <v>157186248</v>
      </c>
      <c r="E49" s="31">
        <f t="shared" ref="E49:H49" si="10">SUM(E50:E51)</f>
        <v>161231772</v>
      </c>
      <c r="F49" s="31">
        <f t="shared" si="10"/>
        <v>4045524</v>
      </c>
      <c r="G49" s="31">
        <f t="shared" si="10"/>
        <v>142793506</v>
      </c>
      <c r="H49" s="31">
        <f t="shared" si="10"/>
        <v>142502506</v>
      </c>
    </row>
    <row r="50" spans="1:8" ht="46.65" x14ac:dyDescent="0.25">
      <c r="A50" s="19" t="s">
        <v>59</v>
      </c>
      <c r="B50" s="20" t="s">
        <v>26</v>
      </c>
      <c r="C50" s="20" t="s">
        <v>12</v>
      </c>
      <c r="D50" s="30">
        <v>80703100</v>
      </c>
      <c r="E50" s="33">
        <v>100694700</v>
      </c>
      <c r="F50" s="37">
        <f t="shared" si="0"/>
        <v>19991600</v>
      </c>
      <c r="G50" s="33">
        <v>80686100</v>
      </c>
      <c r="H50" s="33">
        <v>80665000</v>
      </c>
    </row>
    <row r="51" spans="1:8" ht="15.55" x14ac:dyDescent="0.25">
      <c r="A51" s="19" t="s">
        <v>60</v>
      </c>
      <c r="B51" s="20" t="s">
        <v>26</v>
      </c>
      <c r="C51" s="20" t="s">
        <v>23</v>
      </c>
      <c r="D51" s="30">
        <v>76483148</v>
      </c>
      <c r="E51" s="33">
        <v>60537072</v>
      </c>
      <c r="F51" s="37">
        <f t="shared" si="0"/>
        <v>-15946076</v>
      </c>
      <c r="G51" s="33">
        <v>62107406</v>
      </c>
      <c r="H51" s="33">
        <v>61837506</v>
      </c>
    </row>
  </sheetData>
  <autoFilter ref="A2:H49"/>
  <mergeCells count="1">
    <mergeCell ref="A3:H3"/>
  </mergeCells>
  <pageMargins left="0.82677165354330717" right="0.39370078740157483" top="0.39370078740157483" bottom="0.39370078740157483" header="0.31496062992125984" footer="0.31496062992125984"/>
  <pageSetup paperSize="9" scale="58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2023-11-10T11:35:32Z</dcterms:modified>
</cp:coreProperties>
</file>