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2" yWindow="219" windowWidth="14803" windowHeight="7891"/>
  </bookViews>
  <sheets>
    <sheet name="Table1" sheetId="1" r:id="rId1"/>
  </sheets>
  <calcPr calcId="144525"/>
</workbook>
</file>

<file path=xl/calcChain.xml><?xml version="1.0" encoding="utf-8"?>
<calcChain xmlns="http://schemas.openxmlformats.org/spreadsheetml/2006/main">
  <c r="C161" i="1" l="1"/>
  <c r="E118" i="1" l="1"/>
  <c r="E117" i="1" s="1"/>
  <c r="D118" i="1"/>
  <c r="D117" i="1" s="1"/>
  <c r="C118" i="1"/>
  <c r="C160" i="1"/>
  <c r="C159" i="1" s="1"/>
  <c r="C117" i="1" l="1"/>
  <c r="C7" i="1" s="1"/>
  <c r="C148" i="1"/>
  <c r="C158" i="1"/>
  <c r="C157" i="1" s="1"/>
  <c r="E8" i="1" l="1"/>
  <c r="D8" i="1"/>
  <c r="C8" i="1"/>
  <c r="C9" i="1"/>
  <c r="C10" i="1"/>
  <c r="C12" i="1"/>
  <c r="C124" i="1"/>
  <c r="C126" i="1"/>
</calcChain>
</file>

<file path=xl/sharedStrings.xml><?xml version="1.0" encoding="utf-8"?>
<sst xmlns="http://schemas.openxmlformats.org/spreadsheetml/2006/main" count="339" uniqueCount="309">
  <si>
    <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</si>
  <si>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</si>
  <si>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</si>
  <si>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</si>
  <si>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Сумма (рублей)</t>
  </si>
  <si>
    <t>2025 год</t>
  </si>
  <si>
    <t>2026 год</t>
  </si>
  <si>
    <t>2027 год</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</si>
  <si>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</si>
  <si>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</si>
  <si>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</si>
  <si>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</si>
  <si>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</si>
  <si>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</si>
  <si>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</si>
  <si>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</si>
  <si>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</si>
  <si>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</si>
  <si>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</si>
  <si>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</si>
  <si>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</si>
  <si>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</si>
  <si>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</si>
  <si>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</si>
  <si>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</si>
  <si>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</si>
  <si>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</si>
  <si>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</si>
  <si>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</si>
  <si>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</si>
  <si>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</si>
  <si>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</si>
  <si>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</si>
  <si>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</si>
  <si>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</si>
  <si>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</si>
  <si>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</si>
  <si>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</si>
  <si>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</si>
  <si>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</si>
  <si>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</si>
  <si>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</si>
  <si>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</si>
  <si>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</si>
  <si>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</si>
  <si>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</si>
  <si>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</si>
  <si>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</si>
  <si>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</si>
  <si>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</si>
  <si>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</si>
  <si>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</si>
  <si>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</si>
  <si>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</si>
  <si>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</si>
  <si>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</si>
  <si>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</si>
  <si>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</si>
  <si>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1 05 04020 02 0000 110</t>
  </si>
  <si>
    <t>Налог, взимаемый в связи с применением патентной системы налогообложения, зачисляемый в бюджеты муниципальных районов</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</si>
  <si>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</si>
  <si>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</si>
  <si>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</si>
  <si>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</si>
  <si>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</si>
  <si>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</si>
  <si>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</si>
  <si>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</si>
  <si>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</si>
  <si>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</si>
  <si>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</si>
  <si>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</si>
  <si>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</si>
  <si>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</si>
  <si>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</si>
  <si>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</si>
  <si>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</si>
  <si>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</si>
  <si>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</si>
  <si>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</si>
  <si>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</si>
  <si>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</si>
  <si>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</si>
  <si>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</si>
  <si>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</si>
  <si>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</si>
  <si>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</si>
  <si>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</si>
  <si>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</si>
  <si>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</si>
  <si>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</si>
  <si>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</si>
  <si>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1 12 01010 01 6000 120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</si>
  <si>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t>
  </si>
  <si>
    <t>1 12 01030 01 0000 120</t>
  </si>
  <si>
    <t>Плата за сбросы загрязняющих веществ в водные объекты</t>
  </si>
  <si>
    <t>1 12 01030 01 6000 120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</si>
  <si>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t>
  </si>
  <si>
    <t>1 12 01040 01 0000 120</t>
  </si>
  <si>
    <t>Плата за размещение отходов производства и потребления</t>
  </si>
  <si>
    <t>1 12 01041 01 6000 120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</si>
  <si>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</si>
  <si>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</si>
  <si>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</si>
  <si>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</si>
  <si>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</si>
  <si>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</si>
  <si>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</si>
  <si>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</si>
  <si>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</si>
  <si>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</si>
  <si>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</si>
  <si>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</si>
  <si>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</si>
  <si>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</si>
  <si>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</si>
  <si>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</si>
  <si>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</si>
  <si>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</si>
  <si>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</si>
  <si>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</si>
  <si>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</si>
  <si>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</si>
  <si>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</si>
  <si>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1 16 01053 01 9000 140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</si>
  <si>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</si>
  <si>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</si>
  <si>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</si>
  <si>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1 16 01063 01 0009 140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</si>
  <si>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</si>
  <si>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</si>
  <si>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</si>
  <si>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</si>
  <si>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</si>
  <si>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</si>
  <si>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</si>
  <si>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1 16 01073 01 0017 140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</si>
  <si>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</si>
  <si>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1 16 01073 01 0019 140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</si>
  <si>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</si>
  <si>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1 16 01073 01 0027 140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</si>
  <si>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</si>
  <si>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1 16 01080 01 0000 140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</si>
  <si>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 природопользования и обращения с животными</t>
  </si>
  <si>
    <t>1 16 01083 01 0002 140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</si>
  <si>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уничтожение или повреждение специальных знаков)</t>
  </si>
  <si>
    <t>1 16 01083 01 0037 140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</si>
  <si>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(Государственная пошлина за истребование документов с территории иностранных государств)</t>
  </si>
  <si>
    <t>1 16 01083 01 0281 140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</si>
  <si>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</si>
  <si>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1 16 01110 01 0000 140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</si>
  <si>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</si>
  <si>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1 16 01113 01 0021 140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</si>
  <si>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(штрафы за нарушение правил использования полосы отвода и придорожных полос автомобильной дороги)</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</si>
  <si>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</si>
  <si>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</si>
  <si>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1 16 01143 01 0002 140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</si>
  <si>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</si>
  <si>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</si>
  <si>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</si>
  <si>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1 16 01173 01 0008 140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</si>
  <si>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</si>
  <si>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1 16 01173 01 9000 140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</si>
  <si>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</si>
  <si>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</si>
  <si>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</si>
  <si>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1 16 01193 01 0005 140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</si>
  <si>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</si>
  <si>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1 16 01193 01 0007 140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</si>
  <si>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</si>
  <si>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1 16 01193 01 0013 140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</si>
  <si>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</si>
  <si>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1 16 01193 01 0029 140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</si>
  <si>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</si>
  <si>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1 16 01193 01 9000 140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</si>
  <si>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</si>
  <si>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</si>
  <si>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</si>
  <si>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1 16 01203 01 0008 140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</si>
  <si>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</si>
  <si>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1 16 01203 01 0010 140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</si>
  <si>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приобретение, продажу, передачу, хранение, перевозку, транспортирование, ношение или использование оружия, основных частей огнестрельного оружия и патронов к оружию)</t>
  </si>
  <si>
    <t>1 16 01203 01 0013 140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</si>
  <si>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</si>
  <si>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</si>
  <si>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</si>
  <si>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</si>
  <si>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</si>
  <si>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</si>
  <si>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</si>
  <si>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</si>
  <si>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</si>
  <si>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1 16 11000 01 0000 140</t>
  </si>
  <si>
    <t>Платежи, уплачиваемые в целях возмещения вреда</t>
  </si>
  <si>
    <t>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</si>
  <si>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</si>
  <si>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1 16 01153 01 0005 140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</si>
  <si>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(Субсидии бюджетам внутригородских муниципальных образований городов федерального значения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</si>
  <si>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1 16 01153 01 0006 140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</si>
  <si>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самовольное занятие водного объекта или пользование им с нарушением установленных условий)</t>
  </si>
  <si>
    <t>1 16 01153 01 0012 140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</si>
  <si>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авторских и смежных прав, изобретательских и патентных прав)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</si>
  <si>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</si>
  <si>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</si>
  <si>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</si>
  <si>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</si>
  <si>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</si>
  <si>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</si>
  <si>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</si>
  <si>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</si>
  <si>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</si>
  <si>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</si>
  <si>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2 02 19999 00 0000 150</t>
  </si>
  <si>
    <t>Прочие дотации</t>
  </si>
  <si>
    <t>2 02 19999 05 0000 150</t>
  </si>
  <si>
    <t>Прочие дотации бюджетам муниципальных районов</t>
  </si>
  <si>
    <t>2 02 20000 00 0000 150</t>
  </si>
  <si>
    <t>Субсидии бюджетам бюджетной системы Российской Федерации (межбюджетные субсидии)</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</si>
  <si>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</si>
  <si>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</si>
  <si>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</si>
  <si>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</si>
  <si>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</si>
  <si>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</si>
  <si>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</si>
  <si>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</si>
  <si>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2 02 25497 00 0000 150</t>
  </si>
  <si>
    <t>Субсидии бюджетам на реализацию мероприятий по обеспечению жильем молодых семей</t>
  </si>
  <si>
    <t>2 02 25497 05 0000 150</t>
  </si>
  <si>
    <t>Субсидии бюджетам муниципальных районов на реализацию мероприятий по обеспечению жильем молодых семей</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</si>
  <si>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</si>
  <si>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</si>
  <si>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</si>
  <si>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</si>
  <si>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2 02 25750 00 0000 150</t>
  </si>
  <si>
    <t>Субсидии бюджетам на реализацию мероприятий по модернизации школьных систем образования</t>
  </si>
  <si>
    <t>2 02 25750 05 0000 150</t>
  </si>
  <si>
    <t>Субсидии бюджетам муниципальных районов на реализацию мероприятий по модернизации школьных систем образования</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</si>
  <si>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</si>
  <si>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</si>
  <si>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</si>
  <si>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</si>
  <si>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2 02 29999 00 0000 150</t>
  </si>
  <si>
    <t>Прочие субсидии</t>
  </si>
  <si>
    <t>2 02 29999 05 0000 150</t>
  </si>
  <si>
    <t>Прочие субсидии бюджетам муниципальных районов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</si>
  <si>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</si>
  <si>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</si>
  <si>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</si>
  <si>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</si>
  <si>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</si>
  <si>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</si>
  <si>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</si>
  <si>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</si>
  <si>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</si>
  <si>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</si>
  <si>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</si>
  <si>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</si>
  <si>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</si>
  <si>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</si>
  <si>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</si>
  <si>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</si>
  <si>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2 02 39999 05 0000 150</t>
  </si>
  <si>
    <t>Прочие субвенции бюджетам муниципальных районов</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</si>
  <si>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</si>
  <si>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</si>
  <si>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</si>
  <si>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</si>
  <si>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</si>
  <si>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</si>
  <si>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</si>
  <si>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</si>
  <si>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</si>
  <si>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</si>
  <si>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</si>
  <si>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</si>
  <si>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</si>
  <si>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</si>
  <si>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</si>
  <si>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</si>
  <si>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</si>
  <si>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</si>
  <si>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</si>
  <si>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</si>
  <si>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</si>
  <si>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</si>
  <si>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ВСЕГО ДОХОДОВ</t>
  </si>
  <si>
    <t>к решению Совета муниципального района "Усть-Куломский" Республики Коми
 от  __.__.____ года №_____</t>
  </si>
  <si>
    <t>Объем поступлений доходов в бюджет муниципального образования муниципального района "Усть-Куломский" Республики Коми на 2025 год и плановый период 2026 и 2027 годов</t>
  </si>
  <si>
    <t>2 19 00000 00 0000 000</t>
  </si>
  <si>
    <t>ВОЗВРАТ ОСТАТКОВ СУБСИДИЙ, СУБВЕНЦИЙ И ИНЫХ МЕЖБЮДЖЕТНЫХ ТРАНСФЕРТОВ, ИМЕЮЩИХ ЦЕЛЕВОЕ НАЗНАЧЕНИЕ, ПРОШЛЫХ ЛЕТ</t>
  </si>
  <si>
    <t>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</si>
  <si>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</si>
  <si>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</si>
  <si>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</si>
  <si>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</si>
  <si>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</si>
  <si>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</si>
  <si>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</si>
  <si>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2 18 00000 00 0000 000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</si>
  <si>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</si>
  <si>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2 18 00000 00 0000 150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</si>
  <si>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</si>
  <si>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2 07 00000 00 0000 000</t>
  </si>
  <si>
    <t>ПРОЧИЕ БЕЗВОЗМЕЗДНЫЕ ПОСТУПЛЕНИЯ</t>
  </si>
  <si>
    <t>2 07 05000 05 0000 150</t>
  </si>
  <si>
    <t>Прочие безвозмездные поступления в бюджеты муниципальных районов</t>
  </si>
  <si>
    <t>2 07 05010 05 0000 150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</si>
  <si>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муниципальных районов</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</si>
</sst>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color rgb="FF000000"/>
      <name val="Times New Roman"/>
    </font>
    <font>
      <sz val="14"/>
      <color rgb="FF000000"/>
      <name val="Times New Roman"/>
      <family val="1"/>
      <charset val="204"/>
    </font>
    <font>
      <b/>
      <sz val="13"/>
      <color rgb="FF000000"/>
      <name val="Times New Roman"/>
      <family val="1"/>
      <charset val="204"/>
    </font>
    <font>
      <b/>
      <sz val="12"/>
      <color rgb="FF000000"/>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rgb="FFFFFFFF"/>
        <bgColor rgb="FFFFFFFF"/>
      </patternFill>
    </fill>
    <fill>
      <patternFill patternType="solid">
        <fgColor theme="0"/>
        <bgColor indexed="64"/>
      </patternFill>
    </fill>
  </fills>
  <borders count="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1">
    <xf numFmtId="0" fontId="0" fillId="0" borderId="0">
      <alignment vertical="top" wrapText="1"/>
    </xf>
  </cellStyleXfs>
  <cellXfs count="19">
    <xf numFmtId="0" fontId="0" fillId="0" borderId="0" xfId="0" applyFont="1" applyFill="1" applyAlignment="1">
      <alignment vertical="top" wrapText="1"/>
    </xf>
    <xf numFmtId="0" fontId="1" fillId="0" borderId="0" xfId="0" applyFont="1" applyFill="1" applyAlignment="1">
      <alignment horizontal="righ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0" xfId="0" applyFont="1" applyFill="1" applyAlignment="1">
      <alignment vertical="center" wrapText="1"/>
    </xf>
    <xf numFmtId="0" fontId="3" fillId="0" borderId="1" xfId="0" applyFont="1" applyFill="1" applyBorder="1" applyAlignment="1">
      <alignment vertical="center" wrapText="1"/>
    </xf>
    <xf numFmtId="4" fontId="3" fillId="0" borderId="1" xfId="0" applyNumberFormat="1" applyFont="1" applyFill="1" applyBorder="1" applyAlignment="1">
      <alignment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4" fontId="4" fillId="0" borderId="1" xfId="0" applyNumberFormat="1" applyFont="1" applyFill="1" applyBorder="1" applyAlignment="1">
      <alignment vertical="center" wrapText="1"/>
    </xf>
    <xf numFmtId="0" fontId="3" fillId="0" borderId="2" xfId="0" applyFont="1" applyFill="1" applyBorder="1" applyAlignment="1">
      <alignment vertical="center" wrapText="1"/>
    </xf>
    <xf numFmtId="4" fontId="3" fillId="3" borderId="1" xfId="0" applyNumberFormat="1" applyFont="1" applyFill="1" applyBorder="1" applyAlignment="1">
      <alignment vertical="center" wrapText="1"/>
    </xf>
    <xf numFmtId="4" fontId="4" fillId="3" borderId="1" xfId="0" applyNumberFormat="1" applyFont="1" applyFill="1" applyBorder="1" applyAlignment="1">
      <alignment vertical="center" wrapText="1"/>
    </xf>
    <xf numFmtId="0" fontId="3" fillId="0" borderId="1" xfId="0" applyFont="1" applyFill="1" applyBorder="1" applyAlignment="1">
      <alignment horizontal="center" vertical="center" wrapText="1"/>
    </xf>
    <xf numFmtId="4" fontId="0" fillId="0" borderId="0" xfId="0" applyNumberFormat="1" applyFont="1" applyFill="1" applyAlignment="1">
      <alignment vertical="center" wrapText="1"/>
    </xf>
    <xf numFmtId="0" fontId="1" fillId="0" borderId="0" xfId="0" applyFont="1" applyFill="1" applyAlignment="1">
      <alignment horizontal="right" vertical="center" wrapText="1"/>
    </xf>
    <xf numFmtId="0" fontId="2" fillId="0" borderId="0" xfId="0" applyFont="1" applyFill="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F168"/>
  <sheetViews>
    <sheetView tabSelected="1" workbookViewId="0">
      <selection activeCell="C117" sqref="C117"/>
    </sheetView>
  </sheetViews>
  <sheetFormatPr defaultColWidth="9.33203125" defaultRowHeight="12.7" x14ac:dyDescent="0.25"/>
  <cols>
    <col min="1" max="1" width="28.44140625" style="4"/>
    <col min="2" max="2" width="81.77734375" style="4" customWidth="1"/>
    <col min="3" max="5" width="22.33203125" style="4" customWidth="1"/>
    <col min="6" max="6" width="9.88671875" style="4" bestFit="1" customWidth="1"/>
    <col min="7" max="16384" width="9.33203125" style="4"/>
  </cols>
  <sheetData>
    <row r="1" spans="1:5" ht="17.850000000000001" x14ac:dyDescent="0.25">
      <c r="A1" s="1" t="s">
        <v>0</v>
      </c>
      <c r="B1" s="15" t="s">
        <v>1</v>
      </c>
      <c r="C1" s="15"/>
      <c r="D1" s="15"/>
      <c r="E1" s="15"/>
    </row>
    <row r="2" spans="1:5" ht="56.3" customHeight="1" x14ac:dyDescent="0.25">
      <c r="A2" s="1" t="s">
        <v>0</v>
      </c>
      <c r="B2" s="1" t="s">
        <v>0</v>
      </c>
      <c r="C2" s="15" t="s">
        <v>287</v>
      </c>
      <c r="D2" s="15"/>
      <c r="E2" s="15"/>
    </row>
    <row r="3" spans="1:5" ht="17.850000000000001" x14ac:dyDescent="0.25">
      <c r="A3" s="1" t="s">
        <v>0</v>
      </c>
      <c r="B3" s="15" t="s">
        <v>0</v>
      </c>
      <c r="C3" s="15"/>
      <c r="D3" s="15"/>
      <c r="E3" s="15"/>
    </row>
    <row r="4" spans="1:5" ht="47.95" customHeight="1" x14ac:dyDescent="0.25">
      <c r="A4" s="16" t="s">
        <v>288</v>
      </c>
      <c r="B4" s="16"/>
      <c r="C4" s="16"/>
      <c r="D4" s="16"/>
      <c r="E4" s="16"/>
    </row>
    <row r="5" spans="1:5" ht="27.8" customHeight="1" x14ac:dyDescent="0.25">
      <c r="A5" s="17" t="s">
        <v>2</v>
      </c>
      <c r="B5" s="17" t="s">
        <v>3</v>
      </c>
      <c r="C5" s="17" t="s">
        <v>4</v>
      </c>
      <c r="D5" s="17"/>
      <c r="E5" s="17"/>
    </row>
    <row r="6" spans="1:5" ht="27.8" customHeight="1" x14ac:dyDescent="0.25">
      <c r="A6" s="18" t="s">
        <v>0</v>
      </c>
      <c r="B6" s="18" t="s">
        <v>0</v>
      </c>
      <c r="C6" s="2" t="s">
        <v>5</v>
      </c>
      <c r="D6" s="2" t="s">
        <v>6</v>
      </c>
      <c r="E6" s="2" t="s">
        <v>7</v>
      </c>
    </row>
    <row r="7" spans="1:5" ht="18" customHeight="1" x14ac:dyDescent="0.25">
      <c r="B7" s="10" t="s">
        <v>286</v>
      </c>
      <c r="C7" s="11">
        <f>SUM(C8+C117)</f>
        <v>2494998951.8000002</v>
      </c>
      <c r="D7" s="6">
        <v>2237387168.3099999</v>
      </c>
      <c r="E7" s="6">
        <v>2223617210.0900002</v>
      </c>
    </row>
    <row r="8" spans="1:5" ht="15.55" x14ac:dyDescent="0.25">
      <c r="A8" s="2" t="s">
        <v>8</v>
      </c>
      <c r="B8" s="5" t="s">
        <v>9</v>
      </c>
      <c r="C8" s="11">
        <f>532731600+3818000+15000</f>
        <v>536564600</v>
      </c>
      <c r="D8" s="6">
        <f>569776100+15000</f>
        <v>569791100</v>
      </c>
      <c r="E8" s="6">
        <f>599345400+15000</f>
        <v>599360400</v>
      </c>
    </row>
    <row r="9" spans="1:5" ht="15.55" x14ac:dyDescent="0.25">
      <c r="A9" s="2" t="s">
        <v>10</v>
      </c>
      <c r="B9" s="5" t="s">
        <v>11</v>
      </c>
      <c r="C9" s="11">
        <f>419918000+3818000</f>
        <v>423736000</v>
      </c>
      <c r="D9" s="6">
        <v>435207000</v>
      </c>
      <c r="E9" s="6">
        <v>449614000</v>
      </c>
    </row>
    <row r="10" spans="1:5" ht="15.55" x14ac:dyDescent="0.25">
      <c r="A10" s="2" t="s">
        <v>12</v>
      </c>
      <c r="B10" s="5" t="s">
        <v>13</v>
      </c>
      <c r="C10" s="11">
        <f>419918000+3818000</f>
        <v>423736000</v>
      </c>
      <c r="D10" s="6">
        <v>435207000</v>
      </c>
      <c r="E10" s="6">
        <v>449614000</v>
      </c>
    </row>
    <row r="11" spans="1:5" ht="202.2" x14ac:dyDescent="0.25">
      <c r="A11" s="2" t="s">
        <v>14</v>
      </c>
      <c r="B11" s="5" t="s">
        <v>15</v>
      </c>
      <c r="C11" s="11">
        <v>419632000</v>
      </c>
      <c r="D11" s="6">
        <v>431053000</v>
      </c>
      <c r="E11" s="6">
        <v>445410000</v>
      </c>
    </row>
    <row r="12" spans="1:5" ht="186.65" x14ac:dyDescent="0.25">
      <c r="A12" s="7" t="s">
        <v>14</v>
      </c>
      <c r="B12" s="8" t="s">
        <v>15</v>
      </c>
      <c r="C12" s="12">
        <f>415814000+3818000</f>
        <v>419632000</v>
      </c>
      <c r="D12" s="9">
        <v>431053000</v>
      </c>
      <c r="E12" s="9">
        <v>445410000</v>
      </c>
    </row>
    <row r="13" spans="1:5" ht="155.55000000000001" x14ac:dyDescent="0.25">
      <c r="A13" s="2" t="s">
        <v>16</v>
      </c>
      <c r="B13" s="5" t="s">
        <v>17</v>
      </c>
      <c r="C13" s="11">
        <v>882000</v>
      </c>
      <c r="D13" s="6">
        <v>882000</v>
      </c>
      <c r="E13" s="6">
        <v>882000</v>
      </c>
    </row>
    <row r="14" spans="1:5" ht="140" x14ac:dyDescent="0.25">
      <c r="A14" s="7" t="s">
        <v>16</v>
      </c>
      <c r="B14" s="8" t="s">
        <v>17</v>
      </c>
      <c r="C14" s="12">
        <v>882000</v>
      </c>
      <c r="D14" s="9">
        <v>882000</v>
      </c>
      <c r="E14" s="9">
        <v>882000</v>
      </c>
    </row>
    <row r="15" spans="1:5" ht="124.45" x14ac:dyDescent="0.25">
      <c r="A15" s="2" t="s">
        <v>18</v>
      </c>
      <c r="B15" s="5" t="s">
        <v>19</v>
      </c>
      <c r="C15" s="11">
        <v>3038000</v>
      </c>
      <c r="D15" s="6">
        <v>3087000</v>
      </c>
      <c r="E15" s="6">
        <v>3136000</v>
      </c>
    </row>
    <row r="16" spans="1:5" ht="124.45" x14ac:dyDescent="0.25">
      <c r="A16" s="7" t="s">
        <v>18</v>
      </c>
      <c r="B16" s="8" t="s">
        <v>19</v>
      </c>
      <c r="C16" s="12">
        <v>3038000</v>
      </c>
      <c r="D16" s="9">
        <v>3087000</v>
      </c>
      <c r="E16" s="9">
        <v>3136000</v>
      </c>
    </row>
    <row r="17" spans="1:5" ht="77.8" x14ac:dyDescent="0.25">
      <c r="A17" s="2" t="s">
        <v>20</v>
      </c>
      <c r="B17" s="5" t="s">
        <v>21</v>
      </c>
      <c r="C17" s="11">
        <v>184000</v>
      </c>
      <c r="D17" s="6">
        <v>185000</v>
      </c>
      <c r="E17" s="6">
        <v>186000</v>
      </c>
    </row>
    <row r="18" spans="1:5" ht="77.8" x14ac:dyDescent="0.25">
      <c r="A18" s="7" t="s">
        <v>20</v>
      </c>
      <c r="B18" s="8" t="s">
        <v>21</v>
      </c>
      <c r="C18" s="12">
        <v>184000</v>
      </c>
      <c r="D18" s="9">
        <v>185000</v>
      </c>
      <c r="E18" s="9">
        <v>186000</v>
      </c>
    </row>
    <row r="19" spans="1:5" ht="31.1" x14ac:dyDescent="0.25">
      <c r="A19" s="2" t="s">
        <v>22</v>
      </c>
      <c r="B19" s="5" t="s">
        <v>23</v>
      </c>
      <c r="C19" s="11">
        <v>39639000</v>
      </c>
      <c r="D19" s="6">
        <v>40917000</v>
      </c>
      <c r="E19" s="6">
        <v>54528000</v>
      </c>
    </row>
    <row r="20" spans="1:5" ht="31.1" x14ac:dyDescent="0.25">
      <c r="A20" s="2" t="s">
        <v>24</v>
      </c>
      <c r="B20" s="5" t="s">
        <v>25</v>
      </c>
      <c r="C20" s="11">
        <v>39639000</v>
      </c>
      <c r="D20" s="6">
        <v>40917000</v>
      </c>
      <c r="E20" s="6">
        <v>54528000</v>
      </c>
    </row>
    <row r="21" spans="1:5" ht="62.25" x14ac:dyDescent="0.25">
      <c r="A21" s="2" t="s">
        <v>26</v>
      </c>
      <c r="B21" s="5" t="s">
        <v>27</v>
      </c>
      <c r="C21" s="11">
        <v>20732000</v>
      </c>
      <c r="D21" s="6">
        <v>21422000</v>
      </c>
      <c r="E21" s="6">
        <v>28504000</v>
      </c>
    </row>
    <row r="22" spans="1:5" ht="93.35" x14ac:dyDescent="0.25">
      <c r="A22" s="7" t="s">
        <v>28</v>
      </c>
      <c r="B22" s="8" t="s">
        <v>29</v>
      </c>
      <c r="C22" s="12">
        <v>20732000</v>
      </c>
      <c r="D22" s="9">
        <v>21422000</v>
      </c>
      <c r="E22" s="9">
        <v>28504000</v>
      </c>
    </row>
    <row r="23" spans="1:5" ht="77.8" x14ac:dyDescent="0.25">
      <c r="A23" s="2" t="s">
        <v>30</v>
      </c>
      <c r="B23" s="5" t="s">
        <v>31</v>
      </c>
      <c r="C23" s="11">
        <v>93000</v>
      </c>
      <c r="D23" s="6">
        <v>99000</v>
      </c>
      <c r="E23" s="6">
        <v>132000</v>
      </c>
    </row>
    <row r="24" spans="1:5" ht="108.9" x14ac:dyDescent="0.25">
      <c r="A24" s="7" t="s">
        <v>32</v>
      </c>
      <c r="B24" s="8" t="s">
        <v>33</v>
      </c>
      <c r="C24" s="12">
        <v>93000</v>
      </c>
      <c r="D24" s="9">
        <v>99000</v>
      </c>
      <c r="E24" s="9">
        <v>132000</v>
      </c>
    </row>
    <row r="25" spans="1:5" ht="62.25" x14ac:dyDescent="0.25">
      <c r="A25" s="2" t="s">
        <v>34</v>
      </c>
      <c r="B25" s="5" t="s">
        <v>35</v>
      </c>
      <c r="C25" s="11">
        <v>20937000</v>
      </c>
      <c r="D25" s="6">
        <v>21527000</v>
      </c>
      <c r="E25" s="6">
        <v>28622000</v>
      </c>
    </row>
    <row r="26" spans="1:5" ht="93.35" x14ac:dyDescent="0.25">
      <c r="A26" s="7" t="s">
        <v>36</v>
      </c>
      <c r="B26" s="8" t="s">
        <v>37</v>
      </c>
      <c r="C26" s="12">
        <v>20937000</v>
      </c>
      <c r="D26" s="9">
        <v>21527000</v>
      </c>
      <c r="E26" s="9">
        <v>28622000</v>
      </c>
    </row>
    <row r="27" spans="1:5" ht="62.25" x14ac:dyDescent="0.25">
      <c r="A27" s="2" t="s">
        <v>38</v>
      </c>
      <c r="B27" s="5" t="s">
        <v>39</v>
      </c>
      <c r="C27" s="11">
        <v>-2123000</v>
      </c>
      <c r="D27" s="6">
        <v>-2131000</v>
      </c>
      <c r="E27" s="6">
        <v>-2730000</v>
      </c>
    </row>
    <row r="28" spans="1:5" ht="93.35" x14ac:dyDescent="0.25">
      <c r="A28" s="7" t="s">
        <v>40</v>
      </c>
      <c r="B28" s="8" t="s">
        <v>41</v>
      </c>
      <c r="C28" s="12">
        <v>-2123000</v>
      </c>
      <c r="D28" s="9">
        <v>-2131000</v>
      </c>
      <c r="E28" s="9">
        <v>-2730000</v>
      </c>
    </row>
    <row r="29" spans="1:5" ht="15.55" x14ac:dyDescent="0.25">
      <c r="A29" s="2" t="s">
        <v>42</v>
      </c>
      <c r="B29" s="5" t="s">
        <v>43</v>
      </c>
      <c r="C29" s="11">
        <v>51158000</v>
      </c>
      <c r="D29" s="6">
        <v>71468000</v>
      </c>
      <c r="E29" s="6">
        <v>72913000</v>
      </c>
    </row>
    <row r="30" spans="1:5" ht="31.1" x14ac:dyDescent="0.25">
      <c r="A30" s="2" t="s">
        <v>44</v>
      </c>
      <c r="B30" s="5" t="s">
        <v>45</v>
      </c>
      <c r="C30" s="11">
        <v>48330000</v>
      </c>
      <c r="D30" s="6">
        <v>68600000</v>
      </c>
      <c r="E30" s="6">
        <v>70000000</v>
      </c>
    </row>
    <row r="31" spans="1:5" ht="31.1" x14ac:dyDescent="0.25">
      <c r="A31" s="2" t="s">
        <v>46</v>
      </c>
      <c r="B31" s="5" t="s">
        <v>47</v>
      </c>
      <c r="C31" s="11">
        <v>31890000</v>
      </c>
      <c r="D31" s="6">
        <v>45300000</v>
      </c>
      <c r="E31" s="6">
        <v>46200000</v>
      </c>
    </row>
    <row r="32" spans="1:5" ht="31.1" x14ac:dyDescent="0.25">
      <c r="A32" s="7" t="s">
        <v>48</v>
      </c>
      <c r="B32" s="8" t="s">
        <v>47</v>
      </c>
      <c r="C32" s="12">
        <v>31890000</v>
      </c>
      <c r="D32" s="9">
        <v>45300000</v>
      </c>
      <c r="E32" s="9">
        <v>46200000</v>
      </c>
    </row>
    <row r="33" spans="1:5" ht="31.1" x14ac:dyDescent="0.25">
      <c r="A33" s="2" t="s">
        <v>49</v>
      </c>
      <c r="B33" s="5" t="s">
        <v>50</v>
      </c>
      <c r="C33" s="11">
        <v>16440000</v>
      </c>
      <c r="D33" s="6">
        <v>23300000</v>
      </c>
      <c r="E33" s="6">
        <v>23800000</v>
      </c>
    </row>
    <row r="34" spans="1:5" ht="62.25" x14ac:dyDescent="0.25">
      <c r="A34" s="7" t="s">
        <v>51</v>
      </c>
      <c r="B34" s="8" t="s">
        <v>52</v>
      </c>
      <c r="C34" s="12">
        <v>16440000</v>
      </c>
      <c r="D34" s="9">
        <v>23300000</v>
      </c>
      <c r="E34" s="9">
        <v>23800000</v>
      </c>
    </row>
    <row r="35" spans="1:5" ht="15.55" x14ac:dyDescent="0.25">
      <c r="A35" s="2" t="s">
        <v>53</v>
      </c>
      <c r="B35" s="5" t="s">
        <v>54</v>
      </c>
      <c r="C35" s="11">
        <v>373000</v>
      </c>
      <c r="D35" s="6">
        <v>378000</v>
      </c>
      <c r="E35" s="6">
        <v>383000</v>
      </c>
    </row>
    <row r="36" spans="1:5" ht="15.55" x14ac:dyDescent="0.25">
      <c r="A36" s="2" t="s">
        <v>55</v>
      </c>
      <c r="B36" s="5" t="s">
        <v>54</v>
      </c>
      <c r="C36" s="11">
        <v>373000</v>
      </c>
      <c r="D36" s="6">
        <v>378000</v>
      </c>
      <c r="E36" s="6">
        <v>383000</v>
      </c>
    </row>
    <row r="37" spans="1:5" ht="15.55" x14ac:dyDescent="0.25">
      <c r="A37" s="7" t="s">
        <v>55</v>
      </c>
      <c r="B37" s="8" t="s">
        <v>54</v>
      </c>
      <c r="C37" s="12">
        <v>373000</v>
      </c>
      <c r="D37" s="9">
        <v>378000</v>
      </c>
      <c r="E37" s="9">
        <v>383000</v>
      </c>
    </row>
    <row r="38" spans="1:5" ht="31.1" x14ac:dyDescent="0.25">
      <c r="A38" s="2" t="s">
        <v>56</v>
      </c>
      <c r="B38" s="5" t="s">
        <v>57</v>
      </c>
      <c r="C38" s="11">
        <v>2455000</v>
      </c>
      <c r="D38" s="6">
        <v>2490000</v>
      </c>
      <c r="E38" s="6">
        <v>2530000</v>
      </c>
    </row>
    <row r="39" spans="1:5" ht="31.1" x14ac:dyDescent="0.25">
      <c r="A39" s="2" t="s">
        <v>58</v>
      </c>
      <c r="B39" s="5" t="s">
        <v>59</v>
      </c>
      <c r="C39" s="11">
        <v>2455000</v>
      </c>
      <c r="D39" s="6">
        <v>2490000</v>
      </c>
      <c r="E39" s="6">
        <v>2530000</v>
      </c>
    </row>
    <row r="40" spans="1:5" ht="31.1" x14ac:dyDescent="0.25">
      <c r="A40" s="7" t="s">
        <v>58</v>
      </c>
      <c r="B40" s="8" t="s">
        <v>59</v>
      </c>
      <c r="C40" s="12">
        <v>2455000</v>
      </c>
      <c r="D40" s="9">
        <v>2490000</v>
      </c>
      <c r="E40" s="9">
        <v>2530000</v>
      </c>
    </row>
    <row r="41" spans="1:5" ht="15.55" x14ac:dyDescent="0.25">
      <c r="A41" s="2" t="s">
        <v>60</v>
      </c>
      <c r="B41" s="5" t="s">
        <v>61</v>
      </c>
      <c r="C41" s="11">
        <v>4720000</v>
      </c>
      <c r="D41" s="6">
        <v>4810000</v>
      </c>
      <c r="E41" s="6">
        <v>4900000</v>
      </c>
    </row>
    <row r="42" spans="1:5" ht="31.1" x14ac:dyDescent="0.25">
      <c r="A42" s="2" t="s">
        <v>62</v>
      </c>
      <c r="B42" s="5" t="s">
        <v>63</v>
      </c>
      <c r="C42" s="11">
        <v>4720000</v>
      </c>
      <c r="D42" s="6">
        <v>4810000</v>
      </c>
      <c r="E42" s="6">
        <v>4900000</v>
      </c>
    </row>
    <row r="43" spans="1:5" ht="46.65" x14ac:dyDescent="0.25">
      <c r="A43" s="2" t="s">
        <v>64</v>
      </c>
      <c r="B43" s="5" t="s">
        <v>65</v>
      </c>
      <c r="C43" s="11">
        <v>4720000</v>
      </c>
      <c r="D43" s="6">
        <v>4810000</v>
      </c>
      <c r="E43" s="6">
        <v>4900000</v>
      </c>
    </row>
    <row r="44" spans="1:5" ht="62.25" x14ac:dyDescent="0.25">
      <c r="A44" s="7" t="s">
        <v>66</v>
      </c>
      <c r="B44" s="8" t="s">
        <v>67</v>
      </c>
      <c r="C44" s="12">
        <v>4720000</v>
      </c>
      <c r="D44" s="9">
        <v>4810000</v>
      </c>
      <c r="E44" s="9">
        <v>4900000</v>
      </c>
    </row>
    <row r="45" spans="1:5" ht="31.1" x14ac:dyDescent="0.25">
      <c r="A45" s="2" t="s">
        <v>68</v>
      </c>
      <c r="B45" s="5" t="s">
        <v>69</v>
      </c>
      <c r="C45" s="11">
        <v>13310000</v>
      </c>
      <c r="D45" s="6">
        <v>13420000</v>
      </c>
      <c r="E45" s="6">
        <v>13420000</v>
      </c>
    </row>
    <row r="46" spans="1:5" ht="77.8" x14ac:dyDescent="0.25">
      <c r="A46" s="2" t="s">
        <v>70</v>
      </c>
      <c r="B46" s="5" t="s">
        <v>71</v>
      </c>
      <c r="C46" s="11">
        <v>13060000</v>
      </c>
      <c r="D46" s="6">
        <v>13170000</v>
      </c>
      <c r="E46" s="6">
        <v>13170000</v>
      </c>
    </row>
    <row r="47" spans="1:5" ht="62.25" x14ac:dyDescent="0.25">
      <c r="A47" s="2" t="s">
        <v>72</v>
      </c>
      <c r="B47" s="5" t="s">
        <v>73</v>
      </c>
      <c r="C47" s="11">
        <v>12100000</v>
      </c>
      <c r="D47" s="6">
        <v>12200000</v>
      </c>
      <c r="E47" s="6">
        <v>12200000</v>
      </c>
    </row>
    <row r="48" spans="1:5" ht="77.8" x14ac:dyDescent="0.25">
      <c r="A48" s="7" t="s">
        <v>74</v>
      </c>
      <c r="B48" s="8" t="s">
        <v>75</v>
      </c>
      <c r="C48" s="12">
        <v>12100000</v>
      </c>
      <c r="D48" s="9">
        <v>12200000</v>
      </c>
      <c r="E48" s="9">
        <v>12200000</v>
      </c>
    </row>
    <row r="49" spans="1:5" ht="77.8" x14ac:dyDescent="0.25">
      <c r="A49" s="2" t="s">
        <v>76</v>
      </c>
      <c r="B49" s="5" t="s">
        <v>77</v>
      </c>
      <c r="C49" s="11">
        <v>960000</v>
      </c>
      <c r="D49" s="6">
        <v>970000</v>
      </c>
      <c r="E49" s="6">
        <v>970000</v>
      </c>
    </row>
    <row r="50" spans="1:5" ht="62.25" x14ac:dyDescent="0.25">
      <c r="A50" s="7" t="s">
        <v>78</v>
      </c>
      <c r="B50" s="8" t="s">
        <v>79</v>
      </c>
      <c r="C50" s="12">
        <v>960000</v>
      </c>
      <c r="D50" s="9">
        <v>970000</v>
      </c>
      <c r="E50" s="9">
        <v>970000</v>
      </c>
    </row>
    <row r="51" spans="1:5" ht="77.8" x14ac:dyDescent="0.25">
      <c r="A51" s="2" t="s">
        <v>80</v>
      </c>
      <c r="B51" s="5" t="s">
        <v>81</v>
      </c>
      <c r="C51" s="11">
        <v>250000</v>
      </c>
      <c r="D51" s="6">
        <v>250000</v>
      </c>
      <c r="E51" s="6">
        <v>250000</v>
      </c>
    </row>
    <row r="52" spans="1:5" ht="77.8" x14ac:dyDescent="0.25">
      <c r="A52" s="2" t="s">
        <v>82</v>
      </c>
      <c r="B52" s="5" t="s">
        <v>83</v>
      </c>
      <c r="C52" s="11">
        <v>250000</v>
      </c>
      <c r="D52" s="6">
        <v>250000</v>
      </c>
      <c r="E52" s="6">
        <v>250000</v>
      </c>
    </row>
    <row r="53" spans="1:5" ht="62.25" x14ac:dyDescent="0.25">
      <c r="A53" s="7" t="s">
        <v>84</v>
      </c>
      <c r="B53" s="8" t="s">
        <v>85</v>
      </c>
      <c r="C53" s="12">
        <v>250000</v>
      </c>
      <c r="D53" s="9">
        <v>250000</v>
      </c>
      <c r="E53" s="9">
        <v>250000</v>
      </c>
    </row>
    <row r="54" spans="1:5" ht="15.55" x14ac:dyDescent="0.25">
      <c r="A54" s="2" t="s">
        <v>86</v>
      </c>
      <c r="B54" s="5" t="s">
        <v>87</v>
      </c>
      <c r="C54" s="11">
        <v>1431600</v>
      </c>
      <c r="D54" s="6">
        <v>1399100</v>
      </c>
      <c r="E54" s="6">
        <v>1415400</v>
      </c>
    </row>
    <row r="55" spans="1:5" ht="15.55" x14ac:dyDescent="0.25">
      <c r="A55" s="2" t="s">
        <v>88</v>
      </c>
      <c r="B55" s="5" t="s">
        <v>89</v>
      </c>
      <c r="C55" s="11">
        <v>1431600</v>
      </c>
      <c r="D55" s="6">
        <v>1399100</v>
      </c>
      <c r="E55" s="6">
        <v>1415400</v>
      </c>
    </row>
    <row r="56" spans="1:5" ht="31.1" x14ac:dyDescent="0.25">
      <c r="A56" s="2" t="s">
        <v>90</v>
      </c>
      <c r="B56" s="5" t="s">
        <v>91</v>
      </c>
      <c r="C56" s="11">
        <v>32000</v>
      </c>
      <c r="D56" s="6">
        <v>31300</v>
      </c>
      <c r="E56" s="6">
        <v>31700</v>
      </c>
    </row>
    <row r="57" spans="1:5" ht="62.25" x14ac:dyDescent="0.25">
      <c r="A57" s="7" t="s">
        <v>92</v>
      </c>
      <c r="B57" s="8" t="s">
        <v>93</v>
      </c>
      <c r="C57" s="12">
        <v>32000</v>
      </c>
      <c r="D57" s="9">
        <v>31300</v>
      </c>
      <c r="E57" s="9">
        <v>31700</v>
      </c>
    </row>
    <row r="58" spans="1:5" ht="15.55" x14ac:dyDescent="0.25">
      <c r="A58" s="2" t="s">
        <v>94</v>
      </c>
      <c r="B58" s="5" t="s">
        <v>95</v>
      </c>
      <c r="C58" s="11">
        <v>1391000</v>
      </c>
      <c r="D58" s="6">
        <v>1359400</v>
      </c>
      <c r="E58" s="6">
        <v>1375200</v>
      </c>
    </row>
    <row r="59" spans="1:5" ht="46.65" x14ac:dyDescent="0.25">
      <c r="A59" s="7" t="s">
        <v>96</v>
      </c>
      <c r="B59" s="8" t="s">
        <v>97</v>
      </c>
      <c r="C59" s="12">
        <v>1391000</v>
      </c>
      <c r="D59" s="9">
        <v>1359400</v>
      </c>
      <c r="E59" s="9">
        <v>1375200</v>
      </c>
    </row>
    <row r="60" spans="1:5" ht="15.55" x14ac:dyDescent="0.25">
      <c r="A60" s="2" t="s">
        <v>98</v>
      </c>
      <c r="B60" s="5" t="s">
        <v>99</v>
      </c>
      <c r="C60" s="11">
        <v>8600</v>
      </c>
      <c r="D60" s="6">
        <v>8400</v>
      </c>
      <c r="E60" s="6">
        <v>8500</v>
      </c>
    </row>
    <row r="61" spans="1:5" ht="46.65" x14ac:dyDescent="0.25">
      <c r="A61" s="7" t="s">
        <v>100</v>
      </c>
      <c r="B61" s="8" t="s">
        <v>101</v>
      </c>
      <c r="C61" s="12">
        <v>8600</v>
      </c>
      <c r="D61" s="9">
        <v>8400</v>
      </c>
      <c r="E61" s="9">
        <v>8500</v>
      </c>
    </row>
    <row r="62" spans="1:5" ht="31.1" x14ac:dyDescent="0.25">
      <c r="A62" s="2" t="s">
        <v>102</v>
      </c>
      <c r="B62" s="5" t="s">
        <v>103</v>
      </c>
      <c r="C62" s="11">
        <v>1070000</v>
      </c>
      <c r="D62" s="6">
        <v>1070000</v>
      </c>
      <c r="E62" s="6">
        <v>1070000</v>
      </c>
    </row>
    <row r="63" spans="1:5" ht="77.8" x14ac:dyDescent="0.25">
      <c r="A63" s="2" t="s">
        <v>104</v>
      </c>
      <c r="B63" s="5" t="s">
        <v>105</v>
      </c>
      <c r="C63" s="11">
        <v>70000</v>
      </c>
      <c r="D63" s="6">
        <v>70000</v>
      </c>
      <c r="E63" s="6">
        <v>70000</v>
      </c>
    </row>
    <row r="64" spans="1:5" ht="93.35" x14ac:dyDescent="0.25">
      <c r="A64" s="2" t="s">
        <v>106</v>
      </c>
      <c r="B64" s="5" t="s">
        <v>107</v>
      </c>
      <c r="C64" s="11">
        <v>70000</v>
      </c>
      <c r="D64" s="6">
        <v>70000</v>
      </c>
      <c r="E64" s="6">
        <v>70000</v>
      </c>
    </row>
    <row r="65" spans="1:5" ht="77.8" x14ac:dyDescent="0.25">
      <c r="A65" s="7" t="s">
        <v>108</v>
      </c>
      <c r="B65" s="8" t="s">
        <v>109</v>
      </c>
      <c r="C65" s="12">
        <v>70000</v>
      </c>
      <c r="D65" s="9">
        <v>70000</v>
      </c>
      <c r="E65" s="9">
        <v>70000</v>
      </c>
    </row>
    <row r="66" spans="1:5" ht="31.1" x14ac:dyDescent="0.25">
      <c r="A66" s="2" t="s">
        <v>110</v>
      </c>
      <c r="B66" s="5" t="s">
        <v>111</v>
      </c>
      <c r="C66" s="11">
        <v>1000000</v>
      </c>
      <c r="D66" s="6">
        <v>1000000</v>
      </c>
      <c r="E66" s="6">
        <v>1000000</v>
      </c>
    </row>
    <row r="67" spans="1:5" ht="31.1" x14ac:dyDescent="0.25">
      <c r="A67" s="2" t="s">
        <v>112</v>
      </c>
      <c r="B67" s="5" t="s">
        <v>113</v>
      </c>
      <c r="C67" s="11">
        <v>1000000</v>
      </c>
      <c r="D67" s="6">
        <v>1000000</v>
      </c>
      <c r="E67" s="6">
        <v>1000000</v>
      </c>
    </row>
    <row r="68" spans="1:5" ht="46.65" x14ac:dyDescent="0.25">
      <c r="A68" s="7" t="s">
        <v>114</v>
      </c>
      <c r="B68" s="8" t="s">
        <v>115</v>
      </c>
      <c r="C68" s="12">
        <v>1000000</v>
      </c>
      <c r="D68" s="9">
        <v>1000000</v>
      </c>
      <c r="E68" s="9">
        <v>1000000</v>
      </c>
    </row>
    <row r="69" spans="1:5" ht="15.55" x14ac:dyDescent="0.25">
      <c r="A69" s="2" t="s">
        <v>116</v>
      </c>
      <c r="B69" s="5" t="s">
        <v>117</v>
      </c>
      <c r="C69" s="11">
        <v>1500000</v>
      </c>
      <c r="D69" s="6">
        <v>1500000</v>
      </c>
      <c r="E69" s="6">
        <v>1500000</v>
      </c>
    </row>
    <row r="70" spans="1:5" ht="31.1" x14ac:dyDescent="0.25">
      <c r="A70" s="2" t="s">
        <v>118</v>
      </c>
      <c r="B70" s="5" t="s">
        <v>119</v>
      </c>
      <c r="C70" s="11">
        <v>685000</v>
      </c>
      <c r="D70" s="6">
        <v>685000</v>
      </c>
      <c r="E70" s="6">
        <v>685000</v>
      </c>
    </row>
    <row r="71" spans="1:5" ht="46.65" x14ac:dyDescent="0.25">
      <c r="A71" s="2" t="s">
        <v>120</v>
      </c>
      <c r="B71" s="5" t="s">
        <v>121</v>
      </c>
      <c r="C71" s="11">
        <v>49000</v>
      </c>
      <c r="D71" s="6">
        <v>49000</v>
      </c>
      <c r="E71" s="6">
        <v>49000</v>
      </c>
    </row>
    <row r="72" spans="1:5" ht="108.9" x14ac:dyDescent="0.25">
      <c r="A72" s="7" t="s">
        <v>122</v>
      </c>
      <c r="B72" s="8" t="s">
        <v>123</v>
      </c>
      <c r="C72" s="12">
        <v>15000</v>
      </c>
      <c r="D72" s="9">
        <v>15000</v>
      </c>
      <c r="E72" s="9">
        <v>15000</v>
      </c>
    </row>
    <row r="73" spans="1:5" ht="77.8" x14ac:dyDescent="0.25">
      <c r="A73" s="7" t="s">
        <v>124</v>
      </c>
      <c r="B73" s="8" t="s">
        <v>125</v>
      </c>
      <c r="C73" s="12">
        <v>34000</v>
      </c>
      <c r="D73" s="9">
        <v>34000</v>
      </c>
      <c r="E73" s="9">
        <v>34000</v>
      </c>
    </row>
    <row r="74" spans="1:5" ht="77.8" x14ac:dyDescent="0.25">
      <c r="A74" s="2" t="s">
        <v>126</v>
      </c>
      <c r="B74" s="5" t="s">
        <v>127</v>
      </c>
      <c r="C74" s="11">
        <v>173000</v>
      </c>
      <c r="D74" s="6">
        <v>173000</v>
      </c>
      <c r="E74" s="6">
        <v>173000</v>
      </c>
    </row>
    <row r="75" spans="1:5" ht="124.45" x14ac:dyDescent="0.25">
      <c r="A75" s="7" t="s">
        <v>128</v>
      </c>
      <c r="B75" s="8" t="s">
        <v>129</v>
      </c>
      <c r="C75" s="12">
        <v>4000</v>
      </c>
      <c r="D75" s="9">
        <v>4000</v>
      </c>
      <c r="E75" s="9">
        <v>4000</v>
      </c>
    </row>
    <row r="76" spans="1:5" ht="108.9" x14ac:dyDescent="0.25">
      <c r="A76" s="7" t="s">
        <v>130</v>
      </c>
      <c r="B76" s="8" t="s">
        <v>131</v>
      </c>
      <c r="C76" s="12">
        <v>4000</v>
      </c>
      <c r="D76" s="9">
        <v>4000</v>
      </c>
      <c r="E76" s="9">
        <v>4000</v>
      </c>
    </row>
    <row r="77" spans="1:5" ht="93.35" x14ac:dyDescent="0.25">
      <c r="A77" s="7" t="s">
        <v>132</v>
      </c>
      <c r="B77" s="8" t="s">
        <v>133</v>
      </c>
      <c r="C77" s="12">
        <v>165000</v>
      </c>
      <c r="D77" s="9">
        <v>165000</v>
      </c>
      <c r="E77" s="9">
        <v>165000</v>
      </c>
    </row>
    <row r="78" spans="1:5" ht="46.65" x14ac:dyDescent="0.25">
      <c r="A78" s="2" t="s">
        <v>134</v>
      </c>
      <c r="B78" s="5" t="s">
        <v>135</v>
      </c>
      <c r="C78" s="11">
        <v>18000</v>
      </c>
      <c r="D78" s="6">
        <v>18000</v>
      </c>
      <c r="E78" s="6">
        <v>18000</v>
      </c>
    </row>
    <row r="79" spans="1:5" ht="77.8" x14ac:dyDescent="0.25">
      <c r="A79" s="7" t="s">
        <v>136</v>
      </c>
      <c r="B79" s="8" t="s">
        <v>137</v>
      </c>
      <c r="C79" s="12">
        <v>2000</v>
      </c>
      <c r="D79" s="9">
        <v>2000</v>
      </c>
      <c r="E79" s="9">
        <v>2000</v>
      </c>
    </row>
    <row r="80" spans="1:5" ht="93.35" x14ac:dyDescent="0.25">
      <c r="A80" s="7" t="s">
        <v>138</v>
      </c>
      <c r="B80" s="8" t="s">
        <v>139</v>
      </c>
      <c r="C80" s="12">
        <v>15000</v>
      </c>
      <c r="D80" s="9">
        <v>15000</v>
      </c>
      <c r="E80" s="9">
        <v>15000</v>
      </c>
    </row>
    <row r="81" spans="1:5" ht="77.8" x14ac:dyDescent="0.25">
      <c r="A81" s="7" t="s">
        <v>140</v>
      </c>
      <c r="B81" s="8" t="s">
        <v>141</v>
      </c>
      <c r="C81" s="12">
        <v>1000</v>
      </c>
      <c r="D81" s="9">
        <v>1000</v>
      </c>
      <c r="E81" s="9">
        <v>1000</v>
      </c>
    </row>
    <row r="82" spans="1:5" ht="62.25" x14ac:dyDescent="0.25">
      <c r="A82" s="2" t="s">
        <v>142</v>
      </c>
      <c r="B82" s="5" t="s">
        <v>143</v>
      </c>
      <c r="C82" s="11">
        <v>70000</v>
      </c>
      <c r="D82" s="6">
        <v>70000</v>
      </c>
      <c r="E82" s="6">
        <v>70000</v>
      </c>
    </row>
    <row r="83" spans="1:5" ht="93.35" x14ac:dyDescent="0.25">
      <c r="A83" s="7" t="s">
        <v>144</v>
      </c>
      <c r="B83" s="8" t="s">
        <v>145</v>
      </c>
      <c r="C83" s="12">
        <v>10000</v>
      </c>
      <c r="D83" s="9">
        <v>10000</v>
      </c>
      <c r="E83" s="9">
        <v>10000</v>
      </c>
    </row>
    <row r="84" spans="1:5" ht="93.35" x14ac:dyDescent="0.25">
      <c r="A84" s="7" t="s">
        <v>146</v>
      </c>
      <c r="B84" s="8" t="s">
        <v>147</v>
      </c>
      <c r="C84" s="12">
        <v>30000</v>
      </c>
      <c r="D84" s="9">
        <v>30000</v>
      </c>
      <c r="E84" s="9">
        <v>30000</v>
      </c>
    </row>
    <row r="85" spans="1:5" ht="93.35" x14ac:dyDescent="0.25">
      <c r="A85" s="7" t="s">
        <v>148</v>
      </c>
      <c r="B85" s="8" t="s">
        <v>149</v>
      </c>
      <c r="C85" s="12">
        <v>30000</v>
      </c>
      <c r="D85" s="9">
        <v>30000</v>
      </c>
      <c r="E85" s="9">
        <v>30000</v>
      </c>
    </row>
    <row r="86" spans="1:5" ht="46.65" x14ac:dyDescent="0.25">
      <c r="A86" s="2" t="s">
        <v>150</v>
      </c>
      <c r="B86" s="5" t="s">
        <v>151</v>
      </c>
      <c r="C86" s="11">
        <v>6000</v>
      </c>
      <c r="D86" s="6">
        <v>6000</v>
      </c>
      <c r="E86" s="6">
        <v>6000</v>
      </c>
    </row>
    <row r="87" spans="1:5" ht="77.8" x14ac:dyDescent="0.25">
      <c r="A87" s="7" t="s">
        <v>152</v>
      </c>
      <c r="B87" s="8" t="s">
        <v>153</v>
      </c>
      <c r="C87" s="12">
        <v>6000</v>
      </c>
      <c r="D87" s="9">
        <v>6000</v>
      </c>
      <c r="E87" s="9">
        <v>6000</v>
      </c>
    </row>
    <row r="88" spans="1:5" ht="62.25" x14ac:dyDescent="0.25">
      <c r="A88" s="2" t="s">
        <v>154</v>
      </c>
      <c r="B88" s="5" t="s">
        <v>155</v>
      </c>
      <c r="C88" s="11">
        <v>3000</v>
      </c>
      <c r="D88" s="6">
        <v>3000</v>
      </c>
      <c r="E88" s="6">
        <v>3000</v>
      </c>
    </row>
    <row r="89" spans="1:5" ht="108.9" x14ac:dyDescent="0.25">
      <c r="A89" s="7" t="s">
        <v>156</v>
      </c>
      <c r="B89" s="8" t="s">
        <v>157</v>
      </c>
      <c r="C89" s="12">
        <v>3000</v>
      </c>
      <c r="D89" s="9">
        <v>3000</v>
      </c>
      <c r="E89" s="9">
        <v>3000</v>
      </c>
    </row>
    <row r="90" spans="1:5" ht="62.25" x14ac:dyDescent="0.25">
      <c r="A90" s="2" t="s">
        <v>158</v>
      </c>
      <c r="B90" s="5" t="s">
        <v>159</v>
      </c>
      <c r="C90" s="11">
        <v>11000</v>
      </c>
      <c r="D90" s="6">
        <v>11000</v>
      </c>
      <c r="E90" s="6">
        <v>11000</v>
      </c>
    </row>
    <row r="91" spans="1:5" ht="150.05000000000001" customHeight="1" x14ac:dyDescent="0.25">
      <c r="A91" s="7" t="s">
        <v>160</v>
      </c>
      <c r="B91" s="8" t="s">
        <v>161</v>
      </c>
      <c r="C91" s="12">
        <v>8000</v>
      </c>
      <c r="D91" s="9">
        <v>8000</v>
      </c>
      <c r="E91" s="9">
        <v>8000</v>
      </c>
    </row>
    <row r="92" spans="1:5" ht="77.8" x14ac:dyDescent="0.25">
      <c r="A92" s="7" t="s">
        <v>162</v>
      </c>
      <c r="B92" s="8" t="s">
        <v>163</v>
      </c>
      <c r="C92" s="12">
        <v>3000</v>
      </c>
      <c r="D92" s="9">
        <v>3000</v>
      </c>
      <c r="E92" s="9">
        <v>3000</v>
      </c>
    </row>
    <row r="93" spans="1:5" ht="46.65" x14ac:dyDescent="0.25">
      <c r="A93" s="2" t="s">
        <v>164</v>
      </c>
      <c r="B93" s="5" t="s">
        <v>165</v>
      </c>
      <c r="C93" s="11">
        <v>123000</v>
      </c>
      <c r="D93" s="6">
        <v>123000</v>
      </c>
      <c r="E93" s="6">
        <v>123000</v>
      </c>
    </row>
    <row r="94" spans="1:5" ht="155.55000000000001" x14ac:dyDescent="0.25">
      <c r="A94" s="7" t="s">
        <v>166</v>
      </c>
      <c r="B94" s="8" t="s">
        <v>167</v>
      </c>
      <c r="C94" s="12">
        <v>43000</v>
      </c>
      <c r="D94" s="9">
        <v>43000</v>
      </c>
      <c r="E94" s="9">
        <v>43000</v>
      </c>
    </row>
    <row r="95" spans="1:5" ht="77.8" x14ac:dyDescent="0.25">
      <c r="A95" s="7" t="s">
        <v>168</v>
      </c>
      <c r="B95" s="8" t="s">
        <v>169</v>
      </c>
      <c r="C95" s="12">
        <v>6000</v>
      </c>
      <c r="D95" s="9">
        <v>6000</v>
      </c>
      <c r="E95" s="9">
        <v>6000</v>
      </c>
    </row>
    <row r="96" spans="1:5" ht="77.8" x14ac:dyDescent="0.25">
      <c r="A96" s="7" t="s">
        <v>170</v>
      </c>
      <c r="B96" s="8" t="s">
        <v>171</v>
      </c>
      <c r="C96" s="12">
        <v>7000</v>
      </c>
      <c r="D96" s="9">
        <v>7000</v>
      </c>
      <c r="E96" s="9">
        <v>7000</v>
      </c>
    </row>
    <row r="97" spans="1:5" ht="108.9" x14ac:dyDescent="0.25">
      <c r="A97" s="7" t="s">
        <v>172</v>
      </c>
      <c r="B97" s="8" t="s">
        <v>173</v>
      </c>
      <c r="C97" s="12">
        <v>40000</v>
      </c>
      <c r="D97" s="9">
        <v>40000</v>
      </c>
      <c r="E97" s="9">
        <v>40000</v>
      </c>
    </row>
    <row r="98" spans="1:5" ht="62.25" x14ac:dyDescent="0.25">
      <c r="A98" s="7" t="s">
        <v>174</v>
      </c>
      <c r="B98" s="8" t="s">
        <v>175</v>
      </c>
      <c r="C98" s="12">
        <v>27000</v>
      </c>
      <c r="D98" s="9">
        <v>27000</v>
      </c>
      <c r="E98" s="9">
        <v>27000</v>
      </c>
    </row>
    <row r="99" spans="1:5" ht="62.25" x14ac:dyDescent="0.25">
      <c r="A99" s="2" t="s">
        <v>176</v>
      </c>
      <c r="B99" s="5" t="s">
        <v>177</v>
      </c>
      <c r="C99" s="11">
        <v>217000</v>
      </c>
      <c r="D99" s="6">
        <v>217000</v>
      </c>
      <c r="E99" s="6">
        <v>217000</v>
      </c>
    </row>
    <row r="100" spans="1:5" ht="202.2" x14ac:dyDescent="0.25">
      <c r="A100" s="7" t="s">
        <v>178</v>
      </c>
      <c r="B100" s="8" t="s">
        <v>179</v>
      </c>
      <c r="C100" s="12">
        <v>5000</v>
      </c>
      <c r="D100" s="9">
        <v>5000</v>
      </c>
      <c r="E100" s="9">
        <v>5000</v>
      </c>
    </row>
    <row r="101" spans="1:5" ht="124.45" x14ac:dyDescent="0.25">
      <c r="A101" s="7" t="s">
        <v>180</v>
      </c>
      <c r="B101" s="8" t="s">
        <v>181</v>
      </c>
      <c r="C101" s="12">
        <v>17000</v>
      </c>
      <c r="D101" s="9">
        <v>17000</v>
      </c>
      <c r="E101" s="9">
        <v>17000</v>
      </c>
    </row>
    <row r="102" spans="1:5" ht="108.9" x14ac:dyDescent="0.25">
      <c r="A102" s="7" t="s">
        <v>182</v>
      </c>
      <c r="B102" s="8" t="s">
        <v>183</v>
      </c>
      <c r="C102" s="12">
        <v>21000</v>
      </c>
      <c r="D102" s="9">
        <v>21000</v>
      </c>
      <c r="E102" s="9">
        <v>21000</v>
      </c>
    </row>
    <row r="103" spans="1:5" ht="93.35" x14ac:dyDescent="0.25">
      <c r="A103" s="7" t="s">
        <v>184</v>
      </c>
      <c r="B103" s="8" t="s">
        <v>185</v>
      </c>
      <c r="C103" s="12">
        <v>7000</v>
      </c>
      <c r="D103" s="9">
        <v>7000</v>
      </c>
      <c r="E103" s="9">
        <v>7000</v>
      </c>
    </row>
    <row r="104" spans="1:5" ht="77.8" x14ac:dyDescent="0.25">
      <c r="A104" s="7" t="s">
        <v>186</v>
      </c>
      <c r="B104" s="8" t="s">
        <v>187</v>
      </c>
      <c r="C104" s="12">
        <v>167000</v>
      </c>
      <c r="D104" s="9">
        <v>167000</v>
      </c>
      <c r="E104" s="9">
        <v>167000</v>
      </c>
    </row>
    <row r="105" spans="1:5" ht="108.9" x14ac:dyDescent="0.25">
      <c r="A105" s="2" t="s">
        <v>188</v>
      </c>
      <c r="B105" s="5" t="s">
        <v>189</v>
      </c>
      <c r="C105" s="11">
        <v>15000</v>
      </c>
      <c r="D105" s="6">
        <v>15000</v>
      </c>
      <c r="E105" s="6">
        <v>15000</v>
      </c>
    </row>
    <row r="106" spans="1:5" ht="124.45" x14ac:dyDescent="0.25">
      <c r="A106" s="2" t="s">
        <v>190</v>
      </c>
      <c r="B106" s="5" t="s">
        <v>191</v>
      </c>
      <c r="C106" s="11">
        <v>15000</v>
      </c>
      <c r="D106" s="6">
        <v>15000</v>
      </c>
      <c r="E106" s="6">
        <v>15000</v>
      </c>
    </row>
    <row r="107" spans="1:5" ht="108.9" x14ac:dyDescent="0.25">
      <c r="A107" s="7" t="s">
        <v>190</v>
      </c>
      <c r="B107" s="8" t="s">
        <v>191</v>
      </c>
      <c r="C107" s="12">
        <v>15000</v>
      </c>
      <c r="D107" s="9">
        <v>15000</v>
      </c>
      <c r="E107" s="9">
        <v>15000</v>
      </c>
    </row>
    <row r="108" spans="1:5" ht="15.55" x14ac:dyDescent="0.25">
      <c r="A108" s="2" t="s">
        <v>192</v>
      </c>
      <c r="B108" s="5" t="s">
        <v>193</v>
      </c>
      <c r="C108" s="11">
        <v>800000</v>
      </c>
      <c r="D108" s="6">
        <v>800000</v>
      </c>
      <c r="E108" s="6">
        <v>800000</v>
      </c>
    </row>
    <row r="109" spans="1:5" ht="155.55000000000001" x14ac:dyDescent="0.25">
      <c r="A109" s="2" t="s">
        <v>194</v>
      </c>
      <c r="B109" s="5" t="s">
        <v>195</v>
      </c>
      <c r="C109" s="11">
        <v>800000</v>
      </c>
      <c r="D109" s="6">
        <v>800000</v>
      </c>
      <c r="E109" s="6">
        <v>800000</v>
      </c>
    </row>
    <row r="110" spans="1:5" ht="140" x14ac:dyDescent="0.25">
      <c r="A110" s="7" t="s">
        <v>194</v>
      </c>
      <c r="B110" s="8" t="s">
        <v>195</v>
      </c>
      <c r="C110" s="12">
        <v>800000</v>
      </c>
      <c r="D110" s="9">
        <v>800000</v>
      </c>
      <c r="E110" s="9">
        <v>800000</v>
      </c>
    </row>
    <row r="111" spans="1:5" ht="202.2" x14ac:dyDescent="0.25">
      <c r="A111" s="2" t="s">
        <v>196</v>
      </c>
      <c r="B111" s="5" t="s">
        <v>197</v>
      </c>
      <c r="C111" s="11">
        <v>8000</v>
      </c>
      <c r="D111" s="6">
        <v>8000</v>
      </c>
      <c r="E111" s="6">
        <v>8000</v>
      </c>
    </row>
    <row r="112" spans="1:5" ht="186.65" x14ac:dyDescent="0.25">
      <c r="A112" s="7" t="s">
        <v>196</v>
      </c>
      <c r="B112" s="8" t="s">
        <v>197</v>
      </c>
      <c r="C112" s="12">
        <v>8000</v>
      </c>
      <c r="D112" s="9">
        <v>8000</v>
      </c>
      <c r="E112" s="9">
        <v>8000</v>
      </c>
    </row>
    <row r="113" spans="1:6" ht="155.55000000000001" x14ac:dyDescent="0.25">
      <c r="A113" s="2" t="s">
        <v>198</v>
      </c>
      <c r="B113" s="5" t="s">
        <v>199</v>
      </c>
      <c r="C113" s="11">
        <v>2000</v>
      </c>
      <c r="D113" s="6">
        <v>2000</v>
      </c>
      <c r="E113" s="6">
        <v>2000</v>
      </c>
    </row>
    <row r="114" spans="1:6" ht="140" x14ac:dyDescent="0.25">
      <c r="A114" s="7" t="s">
        <v>198</v>
      </c>
      <c r="B114" s="8" t="s">
        <v>199</v>
      </c>
      <c r="C114" s="12">
        <v>2000</v>
      </c>
      <c r="D114" s="9">
        <v>2000</v>
      </c>
      <c r="E114" s="9">
        <v>2000</v>
      </c>
    </row>
    <row r="115" spans="1:6" ht="155.55000000000001" x14ac:dyDescent="0.25">
      <c r="A115" s="2" t="s">
        <v>200</v>
      </c>
      <c r="B115" s="5" t="s">
        <v>201</v>
      </c>
      <c r="C115" s="11">
        <v>5000</v>
      </c>
      <c r="D115" s="6">
        <v>5000</v>
      </c>
      <c r="E115" s="6">
        <v>5000</v>
      </c>
    </row>
    <row r="116" spans="1:6" ht="140" x14ac:dyDescent="0.25">
      <c r="A116" s="7" t="s">
        <v>200</v>
      </c>
      <c r="B116" s="8" t="s">
        <v>201</v>
      </c>
      <c r="C116" s="12">
        <v>5000</v>
      </c>
      <c r="D116" s="9">
        <v>5000</v>
      </c>
      <c r="E116" s="9">
        <v>5000</v>
      </c>
    </row>
    <row r="117" spans="1:6" ht="15.55" x14ac:dyDescent="0.25">
      <c r="A117" s="2" t="s">
        <v>202</v>
      </c>
      <c r="B117" s="5" t="s">
        <v>203</v>
      </c>
      <c r="C117" s="11">
        <f>SUM(C118+C159+C162+C166)</f>
        <v>1958434351.8000002</v>
      </c>
      <c r="D117" s="11">
        <f t="shared" ref="D117:E117" si="0">SUM(D118+D159+D162+D166)</f>
        <v>1667596068.3099999</v>
      </c>
      <c r="E117" s="11">
        <f t="shared" si="0"/>
        <v>1624256810.0900002</v>
      </c>
      <c r="F117" s="14"/>
    </row>
    <row r="118" spans="1:6" ht="31.1" x14ac:dyDescent="0.25">
      <c r="A118" s="2" t="s">
        <v>204</v>
      </c>
      <c r="B118" s="5" t="s">
        <v>205</v>
      </c>
      <c r="C118" s="11">
        <f>SUM(C119+C124+C139+C148)</f>
        <v>1958010293.1000001</v>
      </c>
      <c r="D118" s="11">
        <f t="shared" ref="D118:E118" si="1">SUM(D119+D124+D139+D148)</f>
        <v>1667596068.3099999</v>
      </c>
      <c r="E118" s="11">
        <f t="shared" si="1"/>
        <v>1624256810.0900002</v>
      </c>
    </row>
    <row r="119" spans="1:6" ht="15.55" x14ac:dyDescent="0.25">
      <c r="A119" s="2" t="s">
        <v>206</v>
      </c>
      <c r="B119" s="5" t="s">
        <v>207</v>
      </c>
      <c r="C119" s="11">
        <v>415386366.77999997</v>
      </c>
      <c r="D119" s="6">
        <v>223073200</v>
      </c>
      <c r="E119" s="6">
        <v>341697800</v>
      </c>
    </row>
    <row r="120" spans="1:6" ht="15.55" x14ac:dyDescent="0.25">
      <c r="A120" s="2" t="s">
        <v>208</v>
      </c>
      <c r="B120" s="5" t="s">
        <v>209</v>
      </c>
      <c r="C120" s="11">
        <v>409324900</v>
      </c>
      <c r="D120" s="6">
        <v>223073200</v>
      </c>
      <c r="E120" s="6">
        <v>341697800</v>
      </c>
    </row>
    <row r="121" spans="1:6" ht="31.1" x14ac:dyDescent="0.25">
      <c r="A121" s="7" t="s">
        <v>210</v>
      </c>
      <c r="B121" s="8" t="s">
        <v>211</v>
      </c>
      <c r="C121" s="12">
        <v>409324900</v>
      </c>
      <c r="D121" s="9">
        <v>223073200</v>
      </c>
      <c r="E121" s="9">
        <v>341697800</v>
      </c>
    </row>
    <row r="122" spans="1:6" ht="15.55" x14ac:dyDescent="0.25">
      <c r="A122" s="2" t="s">
        <v>212</v>
      </c>
      <c r="B122" s="5" t="s">
        <v>213</v>
      </c>
      <c r="C122" s="11">
        <v>6061466.7800000003</v>
      </c>
      <c r="D122" s="6">
        <v>0</v>
      </c>
      <c r="E122" s="6">
        <v>0</v>
      </c>
    </row>
    <row r="123" spans="1:6" ht="15.55" x14ac:dyDescent="0.25">
      <c r="A123" s="7" t="s">
        <v>214</v>
      </c>
      <c r="B123" s="8" t="s">
        <v>215</v>
      </c>
      <c r="C123" s="12">
        <v>6061466.7800000003</v>
      </c>
      <c r="D123" s="9">
        <v>0</v>
      </c>
      <c r="E123" s="9">
        <v>0</v>
      </c>
    </row>
    <row r="124" spans="1:6" ht="31.1" x14ac:dyDescent="0.25">
      <c r="A124" s="2" t="s">
        <v>216</v>
      </c>
      <c r="B124" s="5" t="s">
        <v>217</v>
      </c>
      <c r="C124" s="11">
        <f>588721520.01+8841181.99</f>
        <v>597562702</v>
      </c>
      <c r="D124" s="6">
        <v>517366123.13</v>
      </c>
      <c r="E124" s="6">
        <v>355474905.91000003</v>
      </c>
    </row>
    <row r="125" spans="1:6" ht="31.1" x14ac:dyDescent="0.25">
      <c r="A125" s="2" t="s">
        <v>218</v>
      </c>
      <c r="B125" s="5" t="s">
        <v>219</v>
      </c>
      <c r="C125" s="11">
        <v>61110676.729999997</v>
      </c>
      <c r="D125" s="6">
        <v>8190847.3700000001</v>
      </c>
      <c r="E125" s="6">
        <v>0</v>
      </c>
    </row>
    <row r="126" spans="1:6" ht="31.1" x14ac:dyDescent="0.25">
      <c r="A126" s="7" t="s">
        <v>220</v>
      </c>
      <c r="B126" s="8" t="s">
        <v>221</v>
      </c>
      <c r="C126" s="9">
        <f>52269494.74+8841181.99</f>
        <v>61110676.730000004</v>
      </c>
      <c r="D126" s="9">
        <v>8190847.3700000001</v>
      </c>
      <c r="E126" s="9">
        <v>0</v>
      </c>
    </row>
    <row r="127" spans="1:6" ht="46.65" x14ac:dyDescent="0.25">
      <c r="A127" s="2" t="s">
        <v>222</v>
      </c>
      <c r="B127" s="5" t="s">
        <v>223</v>
      </c>
      <c r="C127" s="6">
        <v>15683300</v>
      </c>
      <c r="D127" s="6">
        <v>13556800</v>
      </c>
      <c r="E127" s="6">
        <v>12759300</v>
      </c>
    </row>
    <row r="128" spans="1:6" ht="46.65" x14ac:dyDescent="0.25">
      <c r="A128" s="7" t="s">
        <v>224</v>
      </c>
      <c r="B128" s="8" t="s">
        <v>225</v>
      </c>
      <c r="C128" s="9">
        <v>15683300</v>
      </c>
      <c r="D128" s="9">
        <v>13556800</v>
      </c>
      <c r="E128" s="9">
        <v>12759300</v>
      </c>
    </row>
    <row r="129" spans="1:5" ht="31.1" x14ac:dyDescent="0.25">
      <c r="A129" s="2" t="s">
        <v>226</v>
      </c>
      <c r="B129" s="5" t="s">
        <v>227</v>
      </c>
      <c r="C129" s="6">
        <v>940815.11</v>
      </c>
      <c r="D129" s="6">
        <v>0</v>
      </c>
      <c r="E129" s="6">
        <v>0</v>
      </c>
    </row>
    <row r="130" spans="1:5" ht="31.1" x14ac:dyDescent="0.25">
      <c r="A130" s="7" t="s">
        <v>228</v>
      </c>
      <c r="B130" s="8" t="s">
        <v>229</v>
      </c>
      <c r="C130" s="9">
        <v>940815.11</v>
      </c>
      <c r="D130" s="9">
        <v>0</v>
      </c>
      <c r="E130" s="9">
        <v>0</v>
      </c>
    </row>
    <row r="131" spans="1:5" ht="15.55" x14ac:dyDescent="0.25">
      <c r="A131" s="2" t="s">
        <v>230</v>
      </c>
      <c r="B131" s="5" t="s">
        <v>231</v>
      </c>
      <c r="C131" s="6">
        <v>518632.22</v>
      </c>
      <c r="D131" s="6">
        <v>0</v>
      </c>
      <c r="E131" s="6">
        <v>0</v>
      </c>
    </row>
    <row r="132" spans="1:5" ht="15.55" x14ac:dyDescent="0.25">
      <c r="A132" s="7" t="s">
        <v>232</v>
      </c>
      <c r="B132" s="8" t="s">
        <v>233</v>
      </c>
      <c r="C132" s="9">
        <v>518632.22</v>
      </c>
      <c r="D132" s="9">
        <v>0</v>
      </c>
      <c r="E132" s="9">
        <v>0</v>
      </c>
    </row>
    <row r="133" spans="1:5" ht="31.1" x14ac:dyDescent="0.25">
      <c r="A133" s="2" t="s">
        <v>234</v>
      </c>
      <c r="B133" s="5" t="s">
        <v>235</v>
      </c>
      <c r="C133" s="6">
        <v>37162638.890000001</v>
      </c>
      <c r="D133" s="6">
        <v>137448309.87</v>
      </c>
      <c r="E133" s="6">
        <v>50967142.859999999</v>
      </c>
    </row>
    <row r="134" spans="1:5" ht="31.1" x14ac:dyDescent="0.25">
      <c r="A134" s="7" t="s">
        <v>236</v>
      </c>
      <c r="B134" s="8" t="s">
        <v>237</v>
      </c>
      <c r="C134" s="9">
        <v>37162638.890000001</v>
      </c>
      <c r="D134" s="9">
        <v>137448309.87</v>
      </c>
      <c r="E134" s="9">
        <v>50967142.859999999</v>
      </c>
    </row>
    <row r="135" spans="1:5" ht="46.65" x14ac:dyDescent="0.25">
      <c r="A135" s="2" t="s">
        <v>238</v>
      </c>
      <c r="B135" s="5" t="s">
        <v>239</v>
      </c>
      <c r="C135" s="6">
        <v>171588199.78999999</v>
      </c>
      <c r="D135" s="6">
        <v>68980508.420000002</v>
      </c>
      <c r="E135" s="6">
        <v>0</v>
      </c>
    </row>
    <row r="136" spans="1:5" ht="62.25" x14ac:dyDescent="0.25">
      <c r="A136" s="7" t="s">
        <v>240</v>
      </c>
      <c r="B136" s="8" t="s">
        <v>241</v>
      </c>
      <c r="C136" s="9">
        <v>171588199.78999999</v>
      </c>
      <c r="D136" s="9">
        <v>68980508.420000002</v>
      </c>
      <c r="E136" s="9">
        <v>0</v>
      </c>
    </row>
    <row r="137" spans="1:5" ht="15.55" x14ac:dyDescent="0.25">
      <c r="A137" s="2" t="s">
        <v>242</v>
      </c>
      <c r="B137" s="5" t="s">
        <v>243</v>
      </c>
      <c r="C137" s="6">
        <v>310558439.25999999</v>
      </c>
      <c r="D137" s="6">
        <v>289189657.47000003</v>
      </c>
      <c r="E137" s="6">
        <v>291748463.05000001</v>
      </c>
    </row>
    <row r="138" spans="1:5" ht="15.55" x14ac:dyDescent="0.25">
      <c r="A138" s="7" t="s">
        <v>244</v>
      </c>
      <c r="B138" s="8" t="s">
        <v>245</v>
      </c>
      <c r="C138" s="9">
        <v>310558439.25999999</v>
      </c>
      <c r="D138" s="9">
        <v>289189657.47000003</v>
      </c>
      <c r="E138" s="9">
        <v>291748463.05000001</v>
      </c>
    </row>
    <row r="139" spans="1:5" ht="15.55" x14ac:dyDescent="0.25">
      <c r="A139" s="2" t="s">
        <v>246</v>
      </c>
      <c r="B139" s="5" t="s">
        <v>247</v>
      </c>
      <c r="C139" s="6">
        <v>853083623.17999995</v>
      </c>
      <c r="D139" s="6">
        <v>853308480.17999995</v>
      </c>
      <c r="E139" s="6">
        <v>852863063.17999995</v>
      </c>
    </row>
    <row r="140" spans="1:5" ht="31.1" x14ac:dyDescent="0.25">
      <c r="A140" s="2" t="s">
        <v>248</v>
      </c>
      <c r="B140" s="5" t="s">
        <v>249</v>
      </c>
      <c r="C140" s="6">
        <v>61952424.18</v>
      </c>
      <c r="D140" s="6">
        <v>61843657.18</v>
      </c>
      <c r="E140" s="6">
        <v>61732899.18</v>
      </c>
    </row>
    <row r="141" spans="1:5" ht="31.1" x14ac:dyDescent="0.25">
      <c r="A141" s="7" t="s">
        <v>250</v>
      </c>
      <c r="B141" s="8" t="s">
        <v>251</v>
      </c>
      <c r="C141" s="9">
        <v>61952424.18</v>
      </c>
      <c r="D141" s="9">
        <v>61843657.18</v>
      </c>
      <c r="E141" s="9">
        <v>61732899.18</v>
      </c>
    </row>
    <row r="142" spans="1:5" ht="62.25" x14ac:dyDescent="0.25">
      <c r="A142" s="2" t="s">
        <v>252</v>
      </c>
      <c r="B142" s="5" t="s">
        <v>253</v>
      </c>
      <c r="C142" s="6">
        <v>10040600</v>
      </c>
      <c r="D142" s="6">
        <v>10040600</v>
      </c>
      <c r="E142" s="6">
        <v>10040600</v>
      </c>
    </row>
    <row r="143" spans="1:5" ht="62.25" x14ac:dyDescent="0.25">
      <c r="A143" s="7" t="s">
        <v>254</v>
      </c>
      <c r="B143" s="8" t="s">
        <v>255</v>
      </c>
      <c r="C143" s="9">
        <v>10040600</v>
      </c>
      <c r="D143" s="9">
        <v>10040600</v>
      </c>
      <c r="E143" s="9">
        <v>10040600</v>
      </c>
    </row>
    <row r="144" spans="1:5" ht="46.65" x14ac:dyDescent="0.25">
      <c r="A144" s="2" t="s">
        <v>256</v>
      </c>
      <c r="B144" s="5" t="s">
        <v>257</v>
      </c>
      <c r="C144" s="6">
        <v>23899</v>
      </c>
      <c r="D144" s="6">
        <v>357523</v>
      </c>
      <c r="E144" s="6">
        <v>22864</v>
      </c>
    </row>
    <row r="145" spans="1:5" ht="46.65" x14ac:dyDescent="0.25">
      <c r="A145" s="7" t="s">
        <v>258</v>
      </c>
      <c r="B145" s="8" t="s">
        <v>259</v>
      </c>
      <c r="C145" s="9">
        <v>23899</v>
      </c>
      <c r="D145" s="9">
        <v>357523</v>
      </c>
      <c r="E145" s="9">
        <v>22864</v>
      </c>
    </row>
    <row r="146" spans="1:5" ht="15.55" x14ac:dyDescent="0.25">
      <c r="A146" s="2" t="s">
        <v>260</v>
      </c>
      <c r="B146" s="5" t="s">
        <v>261</v>
      </c>
      <c r="C146" s="6">
        <v>781066700</v>
      </c>
      <c r="D146" s="6">
        <v>781066700</v>
      </c>
      <c r="E146" s="6">
        <v>781066700</v>
      </c>
    </row>
    <row r="147" spans="1:5" ht="15.55" x14ac:dyDescent="0.25">
      <c r="A147" s="7" t="s">
        <v>262</v>
      </c>
      <c r="B147" s="8" t="s">
        <v>263</v>
      </c>
      <c r="C147" s="9">
        <v>781066700</v>
      </c>
      <c r="D147" s="9">
        <v>781066700</v>
      </c>
      <c r="E147" s="9">
        <v>781066700</v>
      </c>
    </row>
    <row r="148" spans="1:5" ht="15.55" x14ac:dyDescent="0.25">
      <c r="A148" s="2" t="s">
        <v>264</v>
      </c>
      <c r="B148" s="5" t="s">
        <v>265</v>
      </c>
      <c r="C148" s="6">
        <f>90654417+1323184.14</f>
        <v>91977601.140000001</v>
      </c>
      <c r="D148" s="6">
        <v>73848265</v>
      </c>
      <c r="E148" s="6">
        <v>74221041</v>
      </c>
    </row>
    <row r="149" spans="1:5" ht="46.65" x14ac:dyDescent="0.25">
      <c r="A149" s="2" t="s">
        <v>266</v>
      </c>
      <c r="B149" s="5" t="s">
        <v>267</v>
      </c>
      <c r="C149" s="6">
        <v>16628754</v>
      </c>
      <c r="D149" s="6">
        <v>0</v>
      </c>
      <c r="E149" s="6">
        <v>0</v>
      </c>
    </row>
    <row r="150" spans="1:5" ht="46.65" x14ac:dyDescent="0.25">
      <c r="A150" s="7" t="s">
        <v>268</v>
      </c>
      <c r="B150" s="8" t="s">
        <v>269</v>
      </c>
      <c r="C150" s="9">
        <v>16628754</v>
      </c>
      <c r="D150" s="9">
        <v>0</v>
      </c>
      <c r="E150" s="9">
        <v>0</v>
      </c>
    </row>
    <row r="151" spans="1:5" ht="124.45" x14ac:dyDescent="0.25">
      <c r="A151" s="2" t="s">
        <v>270</v>
      </c>
      <c r="B151" s="5" t="s">
        <v>271</v>
      </c>
      <c r="C151" s="6">
        <v>2258600</v>
      </c>
      <c r="D151" s="6">
        <v>2258600</v>
      </c>
      <c r="E151" s="6">
        <v>2258600</v>
      </c>
    </row>
    <row r="152" spans="1:5" ht="124.45" x14ac:dyDescent="0.25">
      <c r="A152" s="7" t="s">
        <v>272</v>
      </c>
      <c r="B152" s="8" t="s">
        <v>273</v>
      </c>
      <c r="C152" s="9">
        <v>2258600</v>
      </c>
      <c r="D152" s="9">
        <v>2258600</v>
      </c>
      <c r="E152" s="9">
        <v>2258600</v>
      </c>
    </row>
    <row r="153" spans="1:5" ht="62.25" x14ac:dyDescent="0.25">
      <c r="A153" s="2" t="s">
        <v>274</v>
      </c>
      <c r="B153" s="5" t="s">
        <v>275</v>
      </c>
      <c r="C153" s="6">
        <v>6636963</v>
      </c>
      <c r="D153" s="6">
        <v>6737665</v>
      </c>
      <c r="E153" s="6">
        <v>6859541</v>
      </c>
    </row>
    <row r="154" spans="1:5" ht="62.25" x14ac:dyDescent="0.25">
      <c r="A154" s="7" t="s">
        <v>276</v>
      </c>
      <c r="B154" s="8" t="s">
        <v>277</v>
      </c>
      <c r="C154" s="9">
        <v>6636963</v>
      </c>
      <c r="D154" s="9">
        <v>6737665</v>
      </c>
      <c r="E154" s="9">
        <v>6859541</v>
      </c>
    </row>
    <row r="155" spans="1:5" ht="93.35" x14ac:dyDescent="0.25">
      <c r="A155" s="2" t="s">
        <v>278</v>
      </c>
      <c r="B155" s="5" t="s">
        <v>279</v>
      </c>
      <c r="C155" s="6">
        <v>64730100</v>
      </c>
      <c r="D155" s="6">
        <v>64852000</v>
      </c>
      <c r="E155" s="6">
        <v>65102900</v>
      </c>
    </row>
    <row r="156" spans="1:5" ht="108.9" x14ac:dyDescent="0.25">
      <c r="A156" s="7" t="s">
        <v>280</v>
      </c>
      <c r="B156" s="8" t="s">
        <v>281</v>
      </c>
      <c r="C156" s="12">
        <v>64730100</v>
      </c>
      <c r="D156" s="9">
        <v>64852000</v>
      </c>
      <c r="E156" s="9">
        <v>65102900</v>
      </c>
    </row>
    <row r="157" spans="1:5" ht="15.55" x14ac:dyDescent="0.25">
      <c r="A157" s="2" t="s">
        <v>282</v>
      </c>
      <c r="B157" s="5" t="s">
        <v>283</v>
      </c>
      <c r="C157" s="11">
        <f>SUM(C158)</f>
        <v>1723184.14</v>
      </c>
      <c r="D157" s="6">
        <v>0</v>
      </c>
      <c r="E157" s="6">
        <v>0</v>
      </c>
    </row>
    <row r="158" spans="1:5" ht="31.1" x14ac:dyDescent="0.25">
      <c r="A158" s="7" t="s">
        <v>284</v>
      </c>
      <c r="B158" s="8" t="s">
        <v>285</v>
      </c>
      <c r="C158" s="12">
        <f>400000+1323184.14</f>
        <v>1723184.14</v>
      </c>
      <c r="D158" s="9">
        <v>0</v>
      </c>
      <c r="E158" s="9">
        <v>0</v>
      </c>
    </row>
    <row r="159" spans="1:5" ht="15.55" x14ac:dyDescent="0.25">
      <c r="A159" s="13" t="s">
        <v>303</v>
      </c>
      <c r="B159" s="5" t="s">
        <v>304</v>
      </c>
      <c r="C159" s="6">
        <f>SUM(C160)</f>
        <v>43250</v>
      </c>
      <c r="D159" s="6">
        <v>0</v>
      </c>
      <c r="E159" s="6">
        <v>0</v>
      </c>
    </row>
    <row r="160" spans="1:5" ht="15.55" x14ac:dyDescent="0.25">
      <c r="A160" s="13" t="s">
        <v>305</v>
      </c>
      <c r="B160" s="5" t="s">
        <v>306</v>
      </c>
      <c r="C160" s="6">
        <f>SUM(C161)</f>
        <v>43250</v>
      </c>
      <c r="D160" s="6">
        <v>0</v>
      </c>
      <c r="E160" s="6">
        <v>0</v>
      </c>
    </row>
    <row r="161" spans="1:5" ht="62.25" x14ac:dyDescent="0.25">
      <c r="A161" s="7" t="s">
        <v>307</v>
      </c>
      <c r="B161" s="8" t="s">
        <v>308</v>
      </c>
      <c r="C161" s="9">
        <f>26000+17250</f>
        <v>43250</v>
      </c>
      <c r="D161" s="9">
        <v>0</v>
      </c>
      <c r="E161" s="9">
        <v>0</v>
      </c>
    </row>
    <row r="162" spans="1:5" ht="62.25" x14ac:dyDescent="0.25">
      <c r="A162" s="3" t="s">
        <v>299</v>
      </c>
      <c r="B162" s="5" t="s">
        <v>300</v>
      </c>
      <c r="C162" s="11">
        <v>714956.74</v>
      </c>
      <c r="D162" s="6">
        <v>0</v>
      </c>
      <c r="E162" s="6">
        <v>0</v>
      </c>
    </row>
    <row r="163" spans="1:5" ht="77.8" x14ac:dyDescent="0.25">
      <c r="A163" s="3" t="s">
        <v>301</v>
      </c>
      <c r="B163" s="5" t="s">
        <v>302</v>
      </c>
      <c r="C163" s="11">
        <v>714956.74</v>
      </c>
      <c r="D163" s="6">
        <v>0</v>
      </c>
      <c r="E163" s="6">
        <v>0</v>
      </c>
    </row>
    <row r="164" spans="1:5" ht="77.8" x14ac:dyDescent="0.25">
      <c r="A164" s="3" t="s">
        <v>295</v>
      </c>
      <c r="B164" s="5" t="s">
        <v>296</v>
      </c>
      <c r="C164" s="11">
        <v>714956.74</v>
      </c>
      <c r="D164" s="6">
        <v>0</v>
      </c>
      <c r="E164" s="6">
        <v>0</v>
      </c>
    </row>
    <row r="165" spans="1:5" ht="46.65" x14ac:dyDescent="0.25">
      <c r="A165" s="7" t="s">
        <v>297</v>
      </c>
      <c r="B165" s="8" t="s">
        <v>298</v>
      </c>
      <c r="C165" s="12">
        <v>714956.74</v>
      </c>
      <c r="D165" s="9">
        <v>0</v>
      </c>
      <c r="E165" s="9">
        <v>0</v>
      </c>
    </row>
    <row r="166" spans="1:5" ht="46.65" x14ac:dyDescent="0.25">
      <c r="A166" s="3" t="s">
        <v>289</v>
      </c>
      <c r="B166" s="5" t="s">
        <v>290</v>
      </c>
      <c r="C166" s="11">
        <v>-334148.03999999998</v>
      </c>
      <c r="D166" s="6">
        <v>0</v>
      </c>
      <c r="E166" s="6">
        <v>0</v>
      </c>
    </row>
    <row r="167" spans="1:5" ht="46.65" x14ac:dyDescent="0.25">
      <c r="A167" s="3" t="s">
        <v>291</v>
      </c>
      <c r="B167" s="5" t="s">
        <v>292</v>
      </c>
      <c r="C167" s="11">
        <v>-334148.03999999998</v>
      </c>
      <c r="D167" s="6">
        <v>0</v>
      </c>
      <c r="E167" s="6">
        <v>0</v>
      </c>
    </row>
    <row r="168" spans="1:5" ht="46.65" x14ac:dyDescent="0.25">
      <c r="A168" s="7" t="s">
        <v>293</v>
      </c>
      <c r="B168" s="8" t="s">
        <v>294</v>
      </c>
      <c r="C168" s="9">
        <v>-334148.03999999998</v>
      </c>
      <c r="D168" s="9">
        <v>0</v>
      </c>
      <c r="E168" s="9">
        <v>0</v>
      </c>
    </row>
  </sheetData>
  <mergeCells count="7">
    <mergeCell ref="B1:E1"/>
    <mergeCell ref="C2:E2"/>
    <mergeCell ref="B3:E3"/>
    <mergeCell ref="A4:E4"/>
    <mergeCell ref="A5:A6"/>
    <mergeCell ref="B5:B6"/>
    <mergeCell ref="C5:E5"/>
  </mergeCells>
  <pageMargins left="0.70866141732283472" right="0.70866141732283472" top="0.35433070866141736" bottom="0.35433070866141736" header="0.31496062992125984" footer="0.31496062992125984"/>
  <pageSetup paperSize="9" scale="55" fitToHeight="0" orientation="portrait" r:id="rId1"/>
  <headerFooter differentFirst="1">
    <oddFooter>&amp;C&amp;P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2025-03-24T09:46:01Z</dcterms:modified>
</cp:coreProperties>
</file>