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61" windowWidth="14803" windowHeight="7960"/>
  </bookViews>
  <sheets>
    <sheet name="Table1" sheetId="1" r:id="rId1"/>
  </sheets>
  <definedNames>
    <definedName name="_xlnm._FilterDatabase" localSheetId="0" hidden="1">Table1!$A$2:$H$51</definedName>
    <definedName name="_xlnm.Print_Titles" localSheetId="0">Table1!$6:$6</definedName>
  </definedNames>
  <calcPr calcId="144525"/>
</workbook>
</file>

<file path=xl/calcChain.xml><?xml version="1.0" encoding="utf-8"?>
<calcChain xmlns="http://schemas.openxmlformats.org/spreadsheetml/2006/main">
  <c r="F54" i="1" l="1"/>
  <c r="F53" i="1"/>
  <c r="F52" i="1" s="1"/>
  <c r="H52" i="1"/>
  <c r="G52" i="1"/>
  <c r="E52" i="1"/>
  <c r="D52" i="1"/>
  <c r="F51" i="1"/>
  <c r="F50" i="1" s="1"/>
  <c r="H50" i="1"/>
  <c r="G50" i="1"/>
  <c r="E50" i="1"/>
  <c r="D50" i="1"/>
  <c r="F49" i="1"/>
  <c r="F45" i="1" s="1"/>
  <c r="F48" i="1"/>
  <c r="F47" i="1"/>
  <c r="F46" i="1"/>
  <c r="H45" i="1"/>
  <c r="G45" i="1"/>
  <c r="E45" i="1"/>
  <c r="D45" i="1"/>
  <c r="F44" i="1"/>
  <c r="F43" i="1"/>
  <c r="F42" i="1"/>
  <c r="H41" i="1"/>
  <c r="G41" i="1"/>
  <c r="F41" i="1"/>
  <c r="E41" i="1"/>
  <c r="D41" i="1"/>
  <c r="F40" i="1"/>
  <c r="F39" i="1"/>
  <c r="F38" i="1" s="1"/>
  <c r="H38" i="1"/>
  <c r="G38" i="1"/>
  <c r="E38" i="1"/>
  <c r="D38" i="1"/>
  <c r="F37" i="1"/>
  <c r="F36" i="1"/>
  <c r="F35" i="1"/>
  <c r="F34" i="1"/>
  <c r="F33" i="1"/>
  <c r="F32" i="1" s="1"/>
  <c r="H32" i="1"/>
  <c r="G32" i="1"/>
  <c r="E32" i="1"/>
  <c r="D32" i="1"/>
  <c r="F31" i="1"/>
  <c r="F30" i="1" s="1"/>
  <c r="H30" i="1"/>
  <c r="G30" i="1"/>
  <c r="G7" i="1" s="1"/>
  <c r="E30" i="1"/>
  <c r="D30" i="1"/>
  <c r="F29" i="1"/>
  <c r="F25" i="1" s="1"/>
  <c r="F28" i="1"/>
  <c r="F27" i="1"/>
  <c r="F26" i="1"/>
  <c r="H25" i="1"/>
  <c r="G25" i="1"/>
  <c r="E25" i="1"/>
  <c r="D25" i="1"/>
  <c r="F24" i="1"/>
  <c r="F23" i="1"/>
  <c r="F22" i="1"/>
  <c r="F21" i="1"/>
  <c r="F20" i="1"/>
  <c r="H19" i="1"/>
  <c r="G19" i="1"/>
  <c r="F19" i="1"/>
  <c r="E19" i="1"/>
  <c r="D19" i="1"/>
  <c r="F18" i="1"/>
  <c r="F17" i="1"/>
  <c r="F16" i="1"/>
  <c r="H15" i="1"/>
  <c r="G15" i="1"/>
  <c r="F15" i="1"/>
  <c r="E15" i="1"/>
  <c r="D15" i="1"/>
  <c r="F14" i="1"/>
  <c r="F13" i="1"/>
  <c r="F9" i="1" s="1"/>
  <c r="F12" i="1"/>
  <c r="F11" i="1"/>
  <c r="F10" i="1"/>
  <c r="H9" i="1"/>
  <c r="H7" i="1" s="1"/>
  <c r="G9" i="1"/>
  <c r="E9" i="1"/>
  <c r="E7" i="1" s="1"/>
  <c r="F7" i="1" s="1"/>
  <c r="D9" i="1"/>
  <c r="D7" i="1" s="1"/>
  <c r="F8" i="1"/>
</calcChain>
</file>

<file path=xl/sharedStrings.xml><?xml version="1.0" encoding="utf-8"?>
<sst xmlns="http://schemas.openxmlformats.org/spreadsheetml/2006/main" count="171" uniqueCount="82">
  <si>
    <t/>
  </si>
  <si>
    <t>рублей</t>
  </si>
  <si>
    <t>Наименование</t>
  </si>
  <si>
    <t>РЗ</t>
  </si>
  <si>
    <t>ПР</t>
  </si>
  <si>
    <t>1</t>
  </si>
  <si>
    <t>2</t>
  </si>
  <si>
    <t>3</t>
  </si>
  <si>
    <t>ВСЕГО</t>
  </si>
  <si>
    <t>00</t>
  </si>
  <si>
    <t>Условно утвержденные 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</si>
  <si>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</si>
  <si>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</si>
  <si>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</si>
  <si>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</si>
  <si>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</si>
  <si>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</si>
  <si>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</si>
  <si>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</si>
  <si>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</si>
  <si>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</si>
  <si>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</si>
  <si>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</si>
  <si>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03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</si>
  <si>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</si>
  <si>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</si>
  <si>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</si>
  <si>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</si>
  <si>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</si>
  <si>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05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</si>
  <si>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</si>
  <si>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</si>
  <si>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</si>
  <si>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</si>
  <si>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</si>
  <si>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</si>
  <si>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</si>
  <si>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</si>
  <si>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</si>
  <si>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</si>
  <si>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</si>
  <si>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</si>
  <si>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</si>
  <si>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</si>
  <si>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</si>
  <si>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</si>
  <si>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</si>
  <si>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</si>
  <si>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</si>
  <si>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</si>
  <si>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</si>
  <si>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</si>
  <si>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</si>
  <si>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11</t>
  </si>
  <si>
    <t>Физическая культура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</si>
  <si>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</si>
  <si>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</si>
  <si>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</si>
  <si>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</si>
  <si>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</si>
  <si>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</si>
  <si>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Гражданская оборона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</si>
  <si>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</si>
  <si>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</si>
  <si>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</si>
  <si>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2025 год</t>
  </si>
  <si>
    <t>4</t>
  </si>
  <si>
    <t>5</t>
  </si>
  <si>
    <t>6</t>
  </si>
  <si>
    <t>7</t>
  </si>
  <si>
    <t>8</t>
  </si>
  <si>
    <t>Молодежная политика</t>
  </si>
  <si>
    <t>Приложение № 3 к пояснительной записке</t>
  </si>
  <si>
    <t>Водное хозяйство</t>
  </si>
  <si>
    <t>Спорт высших достижений</t>
  </si>
  <si>
    <r>
      <t xml:space="preserve">Уточненный план на 2024 год </t>
    </r>
    <r>
      <rPr>
        <b/>
        <sz val="10"/>
        <color rgb="FF000000"/>
        <rFont val="Times New Roman"/>
        <family val="1"/>
        <charset val="204"/>
      </rPr>
      <t xml:space="preserve">(на 01.11.2024г.) </t>
    </r>
  </si>
  <si>
    <t>отклонения 2025г. от 2024г.</t>
  </si>
  <si>
    <t>2026год</t>
  </si>
  <si>
    <t>2027год</t>
  </si>
  <si>
    <t>Обеспечение проведения выборов и референдумов</t>
  </si>
  <si>
    <t>Защита населения и территории от чрезвычайных ситуаций природного и техногенного характера, пожарная безопасность</t>
  </si>
  <si>
    <t>Массовый 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</si>
</sst>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4" fontId="6" fillId="0" borderId="3">
      <alignment horizontal="right" vertical="top" shrinkToFit="1"/>
    </xf>
  </cellStyleXfs>
  <cellXfs count="35">
    <xf numFmtId="0" fontId="0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right" wrapText="1"/>
    </xf>
    <xf numFmtId="0" fontId="1" fillId="2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2" borderId="4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4" fontId="4" fillId="2" borderId="5" xfId="0" applyNumberFormat="1" applyFont="1" applyFill="1" applyBorder="1" applyAlignment="1">
      <alignment horizontal="right" vertical="top" wrapText="1"/>
    </xf>
    <xf numFmtId="4" fontId="3" fillId="0" borderId="6" xfId="0" applyNumberFormat="1" applyFont="1" applyFill="1" applyBorder="1" applyAlignment="1">
      <alignment vertical="top" wrapText="1"/>
    </xf>
    <xf numFmtId="4" fontId="4" fillId="2" borderId="6" xfId="0" applyNumberFormat="1" applyFont="1" applyFill="1" applyBorder="1" applyAlignment="1">
      <alignment horizontal="right" vertical="top" wrapText="1"/>
    </xf>
  </cellXfs>
  <cellStyles count="2">
    <cellStyle name="ex6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tabSelected="1" workbookViewId="0">
      <selection activeCell="F56" sqref="F56"/>
    </sheetView>
  </sheetViews>
  <sheetFormatPr defaultRowHeight="12.7" x14ac:dyDescent="0.25"/>
  <cols>
    <col min="1" max="1" width="58.109375" customWidth="1"/>
    <col min="2" max="3" width="7.6640625" customWidth="1"/>
    <col min="4" max="4" width="19.33203125" customWidth="1"/>
    <col min="5" max="8" width="19.77734375" customWidth="1"/>
  </cols>
  <sheetData>
    <row r="1" spans="1:8" ht="25.2" customHeight="1" x14ac:dyDescent="0.25">
      <c r="A1" s="1" t="s">
        <v>0</v>
      </c>
      <c r="B1" s="1" t="s">
        <v>0</v>
      </c>
      <c r="C1" s="1" t="s">
        <v>0</v>
      </c>
      <c r="D1" s="6"/>
      <c r="E1" s="7"/>
      <c r="F1" s="7"/>
      <c r="G1" s="7"/>
      <c r="H1" s="7"/>
    </row>
    <row r="2" spans="1:8" ht="17.149999999999999" customHeight="1" x14ac:dyDescent="0.25">
      <c r="A2" s="1" t="s">
        <v>0</v>
      </c>
      <c r="B2" s="1" t="s">
        <v>0</v>
      </c>
      <c r="C2" s="1" t="s">
        <v>0</v>
      </c>
      <c r="D2" s="6"/>
      <c r="E2" s="1" t="s">
        <v>0</v>
      </c>
      <c r="F2" s="6"/>
      <c r="G2" s="1" t="s">
        <v>0</v>
      </c>
      <c r="H2" s="1" t="s">
        <v>0</v>
      </c>
    </row>
    <row r="3" spans="1:8" ht="22.2" customHeight="1" x14ac:dyDescent="0.25">
      <c r="A3" s="14" t="s">
        <v>72</v>
      </c>
      <c r="B3" s="14"/>
      <c r="C3" s="14"/>
      <c r="D3" s="14"/>
      <c r="E3" s="14"/>
      <c r="F3" s="14"/>
      <c r="G3" s="14"/>
      <c r="H3" s="14"/>
    </row>
    <row r="4" spans="1:8" ht="28.65" customHeight="1" x14ac:dyDescent="0.3">
      <c r="B4" s="8"/>
      <c r="C4" s="8"/>
      <c r="D4" s="8"/>
      <c r="E4" s="8"/>
      <c r="F4" s="8"/>
      <c r="G4" s="8"/>
      <c r="H4" s="9" t="s">
        <v>1</v>
      </c>
    </row>
    <row r="5" spans="1:8" ht="56.45" customHeight="1" x14ac:dyDescent="0.25">
      <c r="A5" s="2" t="s">
        <v>2</v>
      </c>
      <c r="B5" s="2" t="s">
        <v>3</v>
      </c>
      <c r="C5" s="2" t="s">
        <v>4</v>
      </c>
      <c r="D5" s="10" t="s">
        <v>75</v>
      </c>
      <c r="E5" s="3" t="s">
        <v>65</v>
      </c>
      <c r="F5" s="3" t="s">
        <v>76</v>
      </c>
      <c r="G5" s="3" t="s">
        <v>77</v>
      </c>
      <c r="H5" s="3" t="s">
        <v>78</v>
      </c>
    </row>
    <row r="6" spans="1:8" s="12" customFormat="1" ht="15" customHeight="1" x14ac:dyDescent="0.25">
      <c r="A6" s="11" t="s">
        <v>5</v>
      </c>
      <c r="B6" s="11" t="s">
        <v>6</v>
      </c>
      <c r="C6" s="11" t="s">
        <v>7</v>
      </c>
      <c r="D6" s="11" t="s">
        <v>66</v>
      </c>
      <c r="E6" s="11" t="s">
        <v>67</v>
      </c>
      <c r="F6" s="11" t="s">
        <v>68</v>
      </c>
      <c r="G6" s="15" t="s">
        <v>69</v>
      </c>
      <c r="H6" s="15" t="s">
        <v>70</v>
      </c>
    </row>
    <row r="7" spans="1:8" ht="15.55" x14ac:dyDescent="0.25">
      <c r="A7" s="13" t="s">
        <v>8</v>
      </c>
      <c r="B7" s="4" t="s">
        <v>0</v>
      </c>
      <c r="C7" s="4" t="s">
        <v>0</v>
      </c>
      <c r="D7" s="16">
        <f>D8+D9+D15+D19+D25+D30+D32+D38+D41+D45+D50+D52</f>
        <v>2457593694.4499998</v>
      </c>
      <c r="E7" s="16">
        <f>E8+E9+E15+E19+E25+E30+E32+E38+E41+E45+E50+E52</f>
        <v>2213851697.8999996</v>
      </c>
      <c r="F7" s="17">
        <f>E7-D7</f>
        <v>-243741996.55000019</v>
      </c>
      <c r="G7" s="16">
        <f>G8+G9+G15+G19+G25+G30+G32+G38+G41+G45+G50+G52</f>
        <v>1885157116.6000001</v>
      </c>
      <c r="H7" s="16">
        <f>H8+H9+H15+H19+H25+H30+H32+H38+H41+H45+H50+H52</f>
        <v>1973681956.7600002</v>
      </c>
    </row>
    <row r="8" spans="1:8" ht="15.55" x14ac:dyDescent="0.25">
      <c r="A8" s="18" t="s">
        <v>10</v>
      </c>
      <c r="B8" s="19" t="s">
        <v>9</v>
      </c>
      <c r="C8" s="20" t="s">
        <v>0</v>
      </c>
      <c r="D8" s="16">
        <v>0</v>
      </c>
      <c r="E8" s="5">
        <v>0</v>
      </c>
      <c r="F8" s="17">
        <f t="shared" ref="F8:F18" si="0">E8-D8</f>
        <v>0</v>
      </c>
      <c r="G8" s="21">
        <v>20000000</v>
      </c>
      <c r="H8" s="21">
        <v>48000000</v>
      </c>
    </row>
    <row r="9" spans="1:8" ht="15.55" x14ac:dyDescent="0.25">
      <c r="A9" s="22" t="s">
        <v>11</v>
      </c>
      <c r="B9" s="19" t="s">
        <v>12</v>
      </c>
      <c r="C9" s="19" t="s">
        <v>0</v>
      </c>
      <c r="D9" s="5">
        <f>SUM(D10:D14)</f>
        <v>155256832</v>
      </c>
      <c r="E9" s="5">
        <f>SUM(E10:E14)</f>
        <v>233337400.24000001</v>
      </c>
      <c r="F9" s="5">
        <f>SUM(F10:F14)</f>
        <v>78080568.24000001</v>
      </c>
      <c r="G9" s="5">
        <f>SUM(G10:G14)</f>
        <v>151337583.99000001</v>
      </c>
      <c r="H9" s="5">
        <f>SUM(H10:H14)</f>
        <v>175695216.24000001</v>
      </c>
    </row>
    <row r="10" spans="1:8" ht="46.65" x14ac:dyDescent="0.25">
      <c r="A10" s="23" t="s">
        <v>13</v>
      </c>
      <c r="B10" s="24" t="s">
        <v>12</v>
      </c>
      <c r="C10" s="24" t="s">
        <v>14</v>
      </c>
      <c r="D10" s="25">
        <v>5111921.28</v>
      </c>
      <c r="E10" s="25">
        <v>4674844.12</v>
      </c>
      <c r="F10" s="26">
        <f t="shared" si="0"/>
        <v>-437077.16000000015</v>
      </c>
      <c r="G10" s="27">
        <v>4315240.7300000004</v>
      </c>
      <c r="H10" s="27">
        <v>4315240.7300000004</v>
      </c>
    </row>
    <row r="11" spans="1:8" ht="62.25" x14ac:dyDescent="0.25">
      <c r="A11" s="23" t="s">
        <v>15</v>
      </c>
      <c r="B11" s="24" t="s">
        <v>12</v>
      </c>
      <c r="C11" s="24" t="s">
        <v>16</v>
      </c>
      <c r="D11" s="25">
        <v>100356786.27</v>
      </c>
      <c r="E11" s="25">
        <v>128092777.26000001</v>
      </c>
      <c r="F11" s="26">
        <f t="shared" si="0"/>
        <v>27735990.99000001</v>
      </c>
      <c r="G11" s="27">
        <v>109710672.90000001</v>
      </c>
      <c r="H11" s="27">
        <v>123810958.90000001</v>
      </c>
    </row>
    <row r="12" spans="1:8" ht="46.65" x14ac:dyDescent="0.25">
      <c r="A12" s="23" t="s">
        <v>17</v>
      </c>
      <c r="B12" s="24" t="s">
        <v>12</v>
      </c>
      <c r="C12" s="24" t="s">
        <v>18</v>
      </c>
      <c r="D12" s="25">
        <v>29593138.91</v>
      </c>
      <c r="E12" s="25">
        <v>30888277.859999999</v>
      </c>
      <c r="F12" s="26">
        <f t="shared" si="0"/>
        <v>1295138.9499999993</v>
      </c>
      <c r="G12" s="27">
        <v>30707155.359999999</v>
      </c>
      <c r="H12" s="27">
        <v>31411501.609999999</v>
      </c>
    </row>
    <row r="13" spans="1:8" ht="15.55" x14ac:dyDescent="0.25">
      <c r="A13" s="23" t="s">
        <v>79</v>
      </c>
      <c r="B13" s="24" t="s">
        <v>12</v>
      </c>
      <c r="C13" s="28" t="s">
        <v>19</v>
      </c>
      <c r="D13" s="25">
        <v>0</v>
      </c>
      <c r="E13" s="25">
        <v>3000000</v>
      </c>
      <c r="F13" s="26">
        <f t="shared" si="0"/>
        <v>3000000</v>
      </c>
      <c r="G13" s="27">
        <v>0</v>
      </c>
      <c r="H13" s="27">
        <v>0</v>
      </c>
    </row>
    <row r="14" spans="1:8" ht="15.55" x14ac:dyDescent="0.25">
      <c r="A14" s="23" t="s">
        <v>20</v>
      </c>
      <c r="B14" s="24" t="s">
        <v>12</v>
      </c>
      <c r="C14" s="24" t="s">
        <v>21</v>
      </c>
      <c r="D14" s="25">
        <v>20194985.539999999</v>
      </c>
      <c r="E14" s="25">
        <v>66681501</v>
      </c>
      <c r="F14" s="26">
        <f t="shared" si="0"/>
        <v>46486515.460000001</v>
      </c>
      <c r="G14" s="27">
        <v>6604515</v>
      </c>
      <c r="H14" s="27">
        <v>16157515</v>
      </c>
    </row>
    <row r="15" spans="1:8" ht="31.1" x14ac:dyDescent="0.25">
      <c r="A15" s="29" t="s">
        <v>22</v>
      </c>
      <c r="B15" s="4" t="s">
        <v>23</v>
      </c>
      <c r="C15" s="4" t="s">
        <v>0</v>
      </c>
      <c r="D15" s="30">
        <f>SUM(D16:D18)</f>
        <v>12718093.59</v>
      </c>
      <c r="E15" s="30">
        <f>SUM(E16:E18)</f>
        <v>2617500</v>
      </c>
      <c r="F15" s="30">
        <f>SUM(F16:F18)</f>
        <v>-10100593.59</v>
      </c>
      <c r="G15" s="30">
        <f t="shared" ref="G15:H15" si="1">SUM(G16:G18)</f>
        <v>929056</v>
      </c>
      <c r="H15" s="30">
        <f t="shared" si="1"/>
        <v>929056</v>
      </c>
    </row>
    <row r="16" spans="1:8" ht="15.55" x14ac:dyDescent="0.25">
      <c r="A16" s="23" t="s">
        <v>61</v>
      </c>
      <c r="B16" s="24" t="s">
        <v>23</v>
      </c>
      <c r="C16" s="24" t="s">
        <v>24</v>
      </c>
      <c r="D16" s="25">
        <v>12074260.119999999</v>
      </c>
      <c r="E16" s="25">
        <v>1130056</v>
      </c>
      <c r="F16" s="26">
        <f t="shared" si="0"/>
        <v>-10944204.119999999</v>
      </c>
      <c r="G16" s="27">
        <v>330056</v>
      </c>
      <c r="H16" s="27">
        <v>330056</v>
      </c>
    </row>
    <row r="17" spans="1:8" ht="46.65" x14ac:dyDescent="0.25">
      <c r="A17" s="31" t="s">
        <v>80</v>
      </c>
      <c r="B17" s="28" t="s">
        <v>23</v>
      </c>
      <c r="C17" s="28" t="s">
        <v>48</v>
      </c>
      <c r="D17" s="25">
        <v>0</v>
      </c>
      <c r="E17" s="25">
        <v>888444</v>
      </c>
      <c r="F17" s="26">
        <f t="shared" si="0"/>
        <v>888444</v>
      </c>
      <c r="G17" s="27">
        <v>0</v>
      </c>
      <c r="H17" s="27">
        <v>0</v>
      </c>
    </row>
    <row r="18" spans="1:8" ht="31.1" x14ac:dyDescent="0.25">
      <c r="A18" s="23" t="s">
        <v>25</v>
      </c>
      <c r="B18" s="24" t="s">
        <v>23</v>
      </c>
      <c r="C18" s="24" t="s">
        <v>26</v>
      </c>
      <c r="D18" s="25">
        <v>643833.47</v>
      </c>
      <c r="E18" s="25">
        <v>599000</v>
      </c>
      <c r="F18" s="26">
        <f t="shared" si="0"/>
        <v>-44833.469999999972</v>
      </c>
      <c r="G18" s="27">
        <v>599000</v>
      </c>
      <c r="H18" s="27">
        <v>599000</v>
      </c>
    </row>
    <row r="19" spans="1:8" ht="15.55" x14ac:dyDescent="0.25">
      <c r="A19" s="29" t="s">
        <v>27</v>
      </c>
      <c r="B19" s="4" t="s">
        <v>16</v>
      </c>
      <c r="C19" s="4" t="s">
        <v>0</v>
      </c>
      <c r="D19" s="30">
        <f>SUM(D20:D24)</f>
        <v>92131458.950000003</v>
      </c>
      <c r="E19" s="30">
        <f t="shared" ref="E19:H19" si="2">SUM(E20:E24)</f>
        <v>77691775.170000002</v>
      </c>
      <c r="F19" s="30">
        <f t="shared" si="2"/>
        <v>-14439683.779999994</v>
      </c>
      <c r="G19" s="30">
        <f t="shared" si="2"/>
        <v>66802416.990000002</v>
      </c>
      <c r="H19" s="30">
        <f t="shared" si="2"/>
        <v>85874188.890000001</v>
      </c>
    </row>
    <row r="20" spans="1:8" ht="15.55" x14ac:dyDescent="0.25">
      <c r="A20" s="23" t="s">
        <v>28</v>
      </c>
      <c r="B20" s="24" t="s">
        <v>16</v>
      </c>
      <c r="C20" s="28" t="s">
        <v>29</v>
      </c>
      <c r="D20" s="25">
        <v>2532000</v>
      </c>
      <c r="E20" s="25">
        <v>0</v>
      </c>
      <c r="F20" s="26">
        <f>E20-D20</f>
        <v>-2532000</v>
      </c>
      <c r="G20" s="27">
        <v>0</v>
      </c>
      <c r="H20" s="27">
        <v>0</v>
      </c>
    </row>
    <row r="21" spans="1:8" ht="15.55" x14ac:dyDescent="0.25">
      <c r="A21" s="23" t="s">
        <v>73</v>
      </c>
      <c r="B21" s="24" t="s">
        <v>16</v>
      </c>
      <c r="C21" s="28" t="s">
        <v>18</v>
      </c>
      <c r="D21" s="25">
        <v>0</v>
      </c>
      <c r="E21" s="25">
        <v>0</v>
      </c>
      <c r="F21" s="26">
        <f t="shared" ref="F21:F24" si="3">E21-D21</f>
        <v>0</v>
      </c>
      <c r="G21" s="27">
        <v>0</v>
      </c>
      <c r="H21" s="27">
        <v>0</v>
      </c>
    </row>
    <row r="22" spans="1:8" ht="15.55" x14ac:dyDescent="0.25">
      <c r="A22" s="23" t="s">
        <v>30</v>
      </c>
      <c r="B22" s="24" t="s">
        <v>16</v>
      </c>
      <c r="C22" s="24" t="s">
        <v>31</v>
      </c>
      <c r="D22" s="25">
        <v>10914572.51</v>
      </c>
      <c r="E22" s="25">
        <v>11633182.9</v>
      </c>
      <c r="F22" s="26">
        <f t="shared" si="3"/>
        <v>718610.3900000006</v>
      </c>
      <c r="G22" s="27">
        <v>5049824.72</v>
      </c>
      <c r="H22" s="27">
        <v>10510596.619999999</v>
      </c>
    </row>
    <row r="23" spans="1:8" ht="15.55" x14ac:dyDescent="0.25">
      <c r="A23" s="23" t="s">
        <v>32</v>
      </c>
      <c r="B23" s="24" t="s">
        <v>16</v>
      </c>
      <c r="C23" s="24" t="s">
        <v>24</v>
      </c>
      <c r="D23" s="25">
        <v>68376886.439999998</v>
      </c>
      <c r="E23" s="25">
        <v>60454592.270000003</v>
      </c>
      <c r="F23" s="26">
        <f t="shared" si="3"/>
        <v>-7922294.1699999943</v>
      </c>
      <c r="G23" s="27">
        <v>59732592.270000003</v>
      </c>
      <c r="H23" s="27">
        <v>73343592.269999996</v>
      </c>
    </row>
    <row r="24" spans="1:8" ht="15.55" x14ac:dyDescent="0.25">
      <c r="A24" s="23" t="s">
        <v>33</v>
      </c>
      <c r="B24" s="24" t="s">
        <v>16</v>
      </c>
      <c r="C24" s="24" t="s">
        <v>34</v>
      </c>
      <c r="D24" s="25">
        <v>10308000</v>
      </c>
      <c r="E24" s="25">
        <v>5604000</v>
      </c>
      <c r="F24" s="26">
        <f t="shared" si="3"/>
        <v>-4704000</v>
      </c>
      <c r="G24" s="27">
        <v>2020000</v>
      </c>
      <c r="H24" s="27">
        <v>2020000</v>
      </c>
    </row>
    <row r="25" spans="1:8" ht="15.55" x14ac:dyDescent="0.25">
      <c r="A25" s="29" t="s">
        <v>35</v>
      </c>
      <c r="B25" s="4" t="s">
        <v>29</v>
      </c>
      <c r="C25" s="4" t="s">
        <v>0</v>
      </c>
      <c r="D25" s="30">
        <f>SUM(D26:D29)</f>
        <v>379120734.13</v>
      </c>
      <c r="E25" s="30">
        <f t="shared" ref="E25:H25" si="4">SUM(E26:E29)</f>
        <v>157659732.81</v>
      </c>
      <c r="F25" s="30">
        <f>SUM(F26:F29)</f>
        <v>-228361001.31999999</v>
      </c>
      <c r="G25" s="30">
        <f t="shared" si="4"/>
        <v>58352161.170000002</v>
      </c>
      <c r="H25" s="30">
        <f t="shared" si="4"/>
        <v>61267497.18</v>
      </c>
    </row>
    <row r="26" spans="1:8" ht="15.55" x14ac:dyDescent="0.25">
      <c r="A26" s="23" t="s">
        <v>36</v>
      </c>
      <c r="B26" s="24" t="s">
        <v>29</v>
      </c>
      <c r="C26" s="24" t="s">
        <v>12</v>
      </c>
      <c r="D26" s="25">
        <v>66340918.759999998</v>
      </c>
      <c r="E26" s="25">
        <v>6900000</v>
      </c>
      <c r="F26" s="26">
        <f>E27-D26</f>
        <v>-53093795.579999998</v>
      </c>
      <c r="G26" s="27">
        <v>400000</v>
      </c>
      <c r="H26" s="27">
        <v>400000</v>
      </c>
    </row>
    <row r="27" spans="1:8" ht="15.55" x14ac:dyDescent="0.25">
      <c r="A27" s="23" t="s">
        <v>37</v>
      </c>
      <c r="B27" s="24" t="s">
        <v>29</v>
      </c>
      <c r="C27" s="24" t="s">
        <v>14</v>
      </c>
      <c r="D27" s="25">
        <v>16147942.73</v>
      </c>
      <c r="E27" s="25">
        <v>13247123.18</v>
      </c>
      <c r="F27" s="26">
        <f>E28-D27</f>
        <v>-9758385.7300000004</v>
      </c>
      <c r="G27" s="27">
        <v>28501123.18</v>
      </c>
      <c r="H27" s="27">
        <v>58201123.18</v>
      </c>
    </row>
    <row r="28" spans="1:8" ht="15.55" x14ac:dyDescent="0.25">
      <c r="A28" s="23" t="s">
        <v>38</v>
      </c>
      <c r="B28" s="24" t="s">
        <v>29</v>
      </c>
      <c r="C28" s="24" t="s">
        <v>23</v>
      </c>
      <c r="D28" s="25">
        <v>8666634.1099999994</v>
      </c>
      <c r="E28" s="25">
        <v>6389557</v>
      </c>
      <c r="F28" s="26">
        <f>E29-D28</f>
        <v>122456418.52</v>
      </c>
      <c r="G28" s="27">
        <v>3150074</v>
      </c>
      <c r="H28" s="27">
        <v>2666374</v>
      </c>
    </row>
    <row r="29" spans="1:8" ht="31.1" x14ac:dyDescent="0.25">
      <c r="A29" s="23" t="s">
        <v>62</v>
      </c>
      <c r="B29" s="24" t="s">
        <v>29</v>
      </c>
      <c r="C29" s="24" t="s">
        <v>29</v>
      </c>
      <c r="D29" s="25">
        <v>287965238.52999997</v>
      </c>
      <c r="E29" s="25">
        <v>131123052.63</v>
      </c>
      <c r="F29" s="26">
        <f>E30-D29</f>
        <v>-287965238.52999997</v>
      </c>
      <c r="G29" s="27">
        <v>26300963.989999998</v>
      </c>
      <c r="H29" s="27">
        <v>0</v>
      </c>
    </row>
    <row r="30" spans="1:8" ht="15.55" x14ac:dyDescent="0.25">
      <c r="A30" s="29" t="s">
        <v>63</v>
      </c>
      <c r="B30" s="4" t="s">
        <v>18</v>
      </c>
      <c r="C30" s="4" t="s">
        <v>0</v>
      </c>
      <c r="D30" s="30">
        <f>D31</f>
        <v>0</v>
      </c>
      <c r="E30" s="30">
        <f>E31</f>
        <v>0</v>
      </c>
      <c r="F30" s="30">
        <f t="shared" ref="F30:H30" si="5">F31</f>
        <v>0</v>
      </c>
      <c r="G30" s="30">
        <f t="shared" si="5"/>
        <v>0</v>
      </c>
      <c r="H30" s="30">
        <f t="shared" si="5"/>
        <v>0</v>
      </c>
    </row>
    <row r="31" spans="1:8" ht="15.55" x14ac:dyDescent="0.25">
      <c r="A31" s="23" t="s">
        <v>64</v>
      </c>
      <c r="B31" s="24" t="s">
        <v>18</v>
      </c>
      <c r="C31" s="24" t="s">
        <v>29</v>
      </c>
      <c r="D31" s="25">
        <v>0</v>
      </c>
      <c r="E31" s="25">
        <v>0</v>
      </c>
      <c r="F31" s="26">
        <f>E31-D31</f>
        <v>0</v>
      </c>
      <c r="G31" s="27">
        <v>0</v>
      </c>
      <c r="H31" s="27">
        <v>0</v>
      </c>
    </row>
    <row r="32" spans="1:8" ht="15.55" x14ac:dyDescent="0.25">
      <c r="A32" s="29" t="s">
        <v>39</v>
      </c>
      <c r="B32" s="4" t="s">
        <v>19</v>
      </c>
      <c r="C32" s="4" t="s">
        <v>0</v>
      </c>
      <c r="D32" s="30">
        <f>SUM(D33:D37)</f>
        <v>1272970236.79</v>
      </c>
      <c r="E32" s="30">
        <f>SUM(E33:E37)</f>
        <v>1175489074.5599999</v>
      </c>
      <c r="F32" s="30">
        <f t="shared" ref="F32:H32" si="6">SUM(F33:F37)</f>
        <v>-97481162.230000034</v>
      </c>
      <c r="G32" s="30">
        <f t="shared" si="6"/>
        <v>1064813532.83</v>
      </c>
      <c r="H32" s="30">
        <f t="shared" si="6"/>
        <v>1057858158.83</v>
      </c>
    </row>
    <row r="33" spans="1:8" ht="15.55" x14ac:dyDescent="0.25">
      <c r="A33" s="23" t="s">
        <v>40</v>
      </c>
      <c r="B33" s="24" t="s">
        <v>19</v>
      </c>
      <c r="C33" s="24" t="s">
        <v>12</v>
      </c>
      <c r="D33" s="25">
        <v>280900923.11000001</v>
      </c>
      <c r="E33" s="25">
        <v>272002054.89999998</v>
      </c>
      <c r="F33" s="26">
        <f>E33-D33</f>
        <v>-8898868.2100000381</v>
      </c>
      <c r="G33" s="27">
        <v>262882100</v>
      </c>
      <c r="H33" s="27">
        <v>230945600</v>
      </c>
    </row>
    <row r="34" spans="1:8" ht="15.55" x14ac:dyDescent="0.25">
      <c r="A34" s="23" t="s">
        <v>41</v>
      </c>
      <c r="B34" s="24" t="s">
        <v>19</v>
      </c>
      <c r="C34" s="24" t="s">
        <v>14</v>
      </c>
      <c r="D34" s="25">
        <v>861897715.78999996</v>
      </c>
      <c r="E34" s="25">
        <v>782327483.66999996</v>
      </c>
      <c r="F34" s="26">
        <f t="shared" ref="F34:F37" si="7">E34-D34</f>
        <v>-79570232.120000005</v>
      </c>
      <c r="G34" s="27">
        <v>681528896.84000003</v>
      </c>
      <c r="H34" s="27">
        <v>706473022.84000003</v>
      </c>
    </row>
    <row r="35" spans="1:8" ht="15.55" x14ac:dyDescent="0.25">
      <c r="A35" s="23" t="s">
        <v>42</v>
      </c>
      <c r="B35" s="24" t="s">
        <v>19</v>
      </c>
      <c r="C35" s="24" t="s">
        <v>23</v>
      </c>
      <c r="D35" s="25">
        <v>43419438.68</v>
      </c>
      <c r="E35" s="25">
        <v>42849548.240000002</v>
      </c>
      <c r="F35" s="26">
        <f t="shared" si="7"/>
        <v>-569890.43999999762</v>
      </c>
      <c r="G35" s="27">
        <v>42792548.240000002</v>
      </c>
      <c r="H35" s="27">
        <v>42829548.240000002</v>
      </c>
    </row>
    <row r="36" spans="1:8" ht="15.55" x14ac:dyDescent="0.25">
      <c r="A36" s="23" t="s">
        <v>71</v>
      </c>
      <c r="B36" s="24" t="s">
        <v>19</v>
      </c>
      <c r="C36" s="24" t="s">
        <v>19</v>
      </c>
      <c r="D36" s="25">
        <v>6834399.5999999996</v>
      </c>
      <c r="E36" s="25">
        <v>1500000</v>
      </c>
      <c r="F36" s="26">
        <f t="shared" si="7"/>
        <v>-5334399.5999999996</v>
      </c>
      <c r="G36" s="27">
        <v>1500000</v>
      </c>
      <c r="H36" s="27">
        <v>1500000</v>
      </c>
    </row>
    <row r="37" spans="1:8" ht="15.55" x14ac:dyDescent="0.25">
      <c r="A37" s="23" t="s">
        <v>43</v>
      </c>
      <c r="B37" s="24" t="s">
        <v>19</v>
      </c>
      <c r="C37" s="24" t="s">
        <v>24</v>
      </c>
      <c r="D37" s="25">
        <v>79917759.609999999</v>
      </c>
      <c r="E37" s="25">
        <v>76809987.75</v>
      </c>
      <c r="F37" s="26">
        <f t="shared" si="7"/>
        <v>-3107771.8599999994</v>
      </c>
      <c r="G37" s="27">
        <v>76109987.75</v>
      </c>
      <c r="H37" s="27">
        <v>76109987.75</v>
      </c>
    </row>
    <row r="38" spans="1:8" ht="15.55" x14ac:dyDescent="0.25">
      <c r="A38" s="29" t="s">
        <v>44</v>
      </c>
      <c r="B38" s="4" t="s">
        <v>31</v>
      </c>
      <c r="C38" s="4" t="s">
        <v>0</v>
      </c>
      <c r="D38" s="30">
        <f>SUM(D39:D40)</f>
        <v>233813205.69</v>
      </c>
      <c r="E38" s="30">
        <f t="shared" ref="E38:H38" si="8">SUM(E39:E40)</f>
        <v>224047116.33000001</v>
      </c>
      <c r="F38" s="30">
        <f t="shared" si="8"/>
        <v>-9766089.3599999994</v>
      </c>
      <c r="G38" s="30">
        <f t="shared" si="8"/>
        <v>211250724.93000001</v>
      </c>
      <c r="H38" s="30">
        <f t="shared" si="8"/>
        <v>230360198.93000001</v>
      </c>
    </row>
    <row r="39" spans="1:8" ht="15.55" x14ac:dyDescent="0.25">
      <c r="A39" s="23" t="s">
        <v>45</v>
      </c>
      <c r="B39" s="24" t="s">
        <v>31</v>
      </c>
      <c r="C39" s="24" t="s">
        <v>12</v>
      </c>
      <c r="D39" s="25">
        <v>176043093.58000001</v>
      </c>
      <c r="E39" s="25">
        <v>155519325.58000001</v>
      </c>
      <c r="F39" s="26">
        <f>E39-D39</f>
        <v>-20523768</v>
      </c>
      <c r="G39" s="27">
        <v>146634518.72</v>
      </c>
      <c r="H39" s="27">
        <v>165743992.72</v>
      </c>
    </row>
    <row r="40" spans="1:8" ht="15.55" x14ac:dyDescent="0.25">
      <c r="A40" s="23" t="s">
        <v>46</v>
      </c>
      <c r="B40" s="24" t="s">
        <v>31</v>
      </c>
      <c r="C40" s="24" t="s">
        <v>16</v>
      </c>
      <c r="D40" s="25">
        <v>57770112.109999999</v>
      </c>
      <c r="E40" s="25">
        <v>68527790.75</v>
      </c>
      <c r="F40" s="26">
        <f>E40-D40</f>
        <v>10757678.640000001</v>
      </c>
      <c r="G40" s="27">
        <v>64616206.210000001</v>
      </c>
      <c r="H40" s="27">
        <v>64616206.210000001</v>
      </c>
    </row>
    <row r="41" spans="1:8" ht="15.55" x14ac:dyDescent="0.25">
      <c r="A41" s="29" t="s">
        <v>47</v>
      </c>
      <c r="B41" s="4" t="s">
        <v>48</v>
      </c>
      <c r="C41" s="4" t="s">
        <v>0</v>
      </c>
      <c r="D41" s="30">
        <f>SUM(D42:D44)</f>
        <v>60002901.100000001</v>
      </c>
      <c r="E41" s="30">
        <f t="shared" ref="E41:H41" si="9">SUM(E42:E44)</f>
        <v>64561070</v>
      </c>
      <c r="F41" s="30">
        <f t="shared" si="9"/>
        <v>4558168.9000000004</v>
      </c>
      <c r="G41" s="30">
        <f t="shared" si="9"/>
        <v>62615717</v>
      </c>
      <c r="H41" s="30">
        <f t="shared" si="9"/>
        <v>62615717</v>
      </c>
    </row>
    <row r="42" spans="1:8" ht="15.55" x14ac:dyDescent="0.25">
      <c r="A42" s="23" t="s">
        <v>49</v>
      </c>
      <c r="B42" s="24" t="s">
        <v>48</v>
      </c>
      <c r="C42" s="24" t="s">
        <v>12</v>
      </c>
      <c r="D42" s="25">
        <v>10863758.1</v>
      </c>
      <c r="E42" s="25">
        <v>11098953</v>
      </c>
      <c r="F42" s="26">
        <f>E42-D42</f>
        <v>235194.90000000037</v>
      </c>
      <c r="G42" s="27">
        <v>11098953</v>
      </c>
      <c r="H42" s="27">
        <v>11098953</v>
      </c>
    </row>
    <row r="43" spans="1:8" ht="15.55" x14ac:dyDescent="0.25">
      <c r="A43" s="23" t="s">
        <v>50</v>
      </c>
      <c r="B43" s="24" t="s">
        <v>48</v>
      </c>
      <c r="C43" s="24" t="s">
        <v>23</v>
      </c>
      <c r="D43" s="25">
        <v>16000000</v>
      </c>
      <c r="E43" s="25">
        <v>17545353</v>
      </c>
      <c r="F43" s="26">
        <f>E43-D43</f>
        <v>1545353</v>
      </c>
      <c r="G43" s="27">
        <v>16600000</v>
      </c>
      <c r="H43" s="27">
        <v>16600000</v>
      </c>
    </row>
    <row r="44" spans="1:8" ht="15.55" x14ac:dyDescent="0.25">
      <c r="A44" s="23" t="s">
        <v>51</v>
      </c>
      <c r="B44" s="24" t="s">
        <v>48</v>
      </c>
      <c r="C44" s="24" t="s">
        <v>16</v>
      </c>
      <c r="D44" s="25">
        <v>33139143</v>
      </c>
      <c r="E44" s="25">
        <v>35916764</v>
      </c>
      <c r="F44" s="26">
        <f>E44-D44</f>
        <v>2777621</v>
      </c>
      <c r="G44" s="27">
        <v>34916764</v>
      </c>
      <c r="H44" s="27">
        <v>34916764</v>
      </c>
    </row>
    <row r="45" spans="1:8" ht="15.55" x14ac:dyDescent="0.25">
      <c r="A45" s="29" t="s">
        <v>52</v>
      </c>
      <c r="B45" s="4" t="s">
        <v>53</v>
      </c>
      <c r="C45" s="4" t="s">
        <v>0</v>
      </c>
      <c r="D45" s="30">
        <f>SUM(D46:D49)</f>
        <v>77681912.559999987</v>
      </c>
      <c r="E45" s="30">
        <f t="shared" ref="E45:G45" si="10">SUM(E46:E49)</f>
        <v>90774158.789999992</v>
      </c>
      <c r="F45" s="30">
        <f t="shared" si="10"/>
        <v>13092246.23</v>
      </c>
      <c r="G45" s="30">
        <f t="shared" si="10"/>
        <v>83719794.689999998</v>
      </c>
      <c r="H45" s="30">
        <f>SUM(H46:H49)</f>
        <v>85919794.689999998</v>
      </c>
    </row>
    <row r="46" spans="1:8" ht="15.55" x14ac:dyDescent="0.25">
      <c r="A46" s="23" t="s">
        <v>54</v>
      </c>
      <c r="B46" s="24" t="s">
        <v>53</v>
      </c>
      <c r="C46" s="24" t="s">
        <v>12</v>
      </c>
      <c r="D46" s="25">
        <v>26158635.989999998</v>
      </c>
      <c r="E46" s="25">
        <v>35408294.030000001</v>
      </c>
      <c r="F46" s="26">
        <f>E46-D46</f>
        <v>9249658.0400000028</v>
      </c>
      <c r="G46" s="27">
        <v>29893050.989999998</v>
      </c>
      <c r="H46" s="27">
        <v>30923035.989999998</v>
      </c>
    </row>
    <row r="47" spans="1:8" ht="15.55" x14ac:dyDescent="0.25">
      <c r="A47" s="23" t="s">
        <v>81</v>
      </c>
      <c r="B47" s="24" t="s">
        <v>53</v>
      </c>
      <c r="C47" s="24" t="s">
        <v>14</v>
      </c>
      <c r="D47" s="25">
        <v>1670000</v>
      </c>
      <c r="E47" s="25">
        <v>0</v>
      </c>
      <c r="F47" s="26">
        <f>E47-D47</f>
        <v>-1670000</v>
      </c>
      <c r="G47" s="27">
        <v>0</v>
      </c>
      <c r="H47" s="27">
        <v>0</v>
      </c>
    </row>
    <row r="48" spans="1:8" ht="15.55" x14ac:dyDescent="0.25">
      <c r="A48" s="23" t="s">
        <v>74</v>
      </c>
      <c r="B48" s="24" t="s">
        <v>53</v>
      </c>
      <c r="C48" s="24" t="s">
        <v>23</v>
      </c>
      <c r="D48" s="25">
        <v>43954157.719999999</v>
      </c>
      <c r="E48" s="25">
        <v>49843134.659999996</v>
      </c>
      <c r="F48" s="26">
        <f>E48-D48</f>
        <v>5888976.9399999976</v>
      </c>
      <c r="G48" s="27">
        <v>48414013.600000001</v>
      </c>
      <c r="H48" s="27">
        <v>49444028.600000001</v>
      </c>
    </row>
    <row r="49" spans="1:8" ht="31.1" x14ac:dyDescent="0.25">
      <c r="A49" s="23" t="s">
        <v>55</v>
      </c>
      <c r="B49" s="24" t="s">
        <v>53</v>
      </c>
      <c r="C49" s="24" t="s">
        <v>29</v>
      </c>
      <c r="D49" s="25">
        <v>5899118.8499999996</v>
      </c>
      <c r="E49" s="25">
        <v>5522730.0999999996</v>
      </c>
      <c r="F49" s="26">
        <f>E49-D49</f>
        <v>-376388.75</v>
      </c>
      <c r="G49" s="27">
        <v>5412730.0999999996</v>
      </c>
      <c r="H49" s="27">
        <v>5552730.0999999996</v>
      </c>
    </row>
    <row r="50" spans="1:8" ht="31.1" x14ac:dyDescent="0.25">
      <c r="A50" s="29" t="s">
        <v>56</v>
      </c>
      <c r="B50" s="4" t="s">
        <v>21</v>
      </c>
      <c r="C50" s="4" t="s">
        <v>0</v>
      </c>
      <c r="D50" s="32">
        <f>SUM(D51)</f>
        <v>3989</v>
      </c>
      <c r="E50" s="32">
        <f t="shared" ref="E50:H50" si="11">SUM(E51)</f>
        <v>1365</v>
      </c>
      <c r="F50" s="32">
        <f t="shared" si="11"/>
        <v>-2624</v>
      </c>
      <c r="G50" s="32">
        <f t="shared" si="11"/>
        <v>0</v>
      </c>
      <c r="H50" s="32">
        <f t="shared" si="11"/>
        <v>0</v>
      </c>
    </row>
    <row r="51" spans="1:8" ht="31.1" x14ac:dyDescent="0.25">
      <c r="A51" s="23" t="s">
        <v>57</v>
      </c>
      <c r="B51" s="24" t="s">
        <v>21</v>
      </c>
      <c r="C51" s="24" t="s">
        <v>12</v>
      </c>
      <c r="D51" s="27">
        <v>3989</v>
      </c>
      <c r="E51" s="33">
        <v>1365</v>
      </c>
      <c r="F51" s="26">
        <f>E51-D51</f>
        <v>-2624</v>
      </c>
      <c r="G51" s="27">
        <v>0</v>
      </c>
      <c r="H51" s="27">
        <v>0</v>
      </c>
    </row>
    <row r="52" spans="1:8" ht="46.65" x14ac:dyDescent="0.25">
      <c r="A52" s="29" t="s">
        <v>58</v>
      </c>
      <c r="B52" s="4" t="s">
        <v>26</v>
      </c>
      <c r="C52" s="4" t="s">
        <v>0</v>
      </c>
      <c r="D52" s="34">
        <f>SUM(D53:D54)</f>
        <v>173894330.63999999</v>
      </c>
      <c r="E52" s="34">
        <f t="shared" ref="E52:H52" si="12">SUM(E53:E54)</f>
        <v>187672505</v>
      </c>
      <c r="F52" s="34">
        <f t="shared" si="12"/>
        <v>13778174.359999999</v>
      </c>
      <c r="G52" s="34">
        <f t="shared" si="12"/>
        <v>165336129</v>
      </c>
      <c r="H52" s="34">
        <f t="shared" si="12"/>
        <v>165162129</v>
      </c>
    </row>
    <row r="53" spans="1:8" ht="46.65" x14ac:dyDescent="0.25">
      <c r="A53" s="23" t="s">
        <v>59</v>
      </c>
      <c r="B53" s="24" t="s">
        <v>26</v>
      </c>
      <c r="C53" s="24" t="s">
        <v>12</v>
      </c>
      <c r="D53" s="27">
        <v>100694700</v>
      </c>
      <c r="E53" s="33">
        <v>100686100</v>
      </c>
      <c r="F53" s="26">
        <f>E53-D53</f>
        <v>-8600</v>
      </c>
      <c r="G53" s="33">
        <v>80665000</v>
      </c>
      <c r="H53" s="33">
        <v>80653100</v>
      </c>
    </row>
    <row r="54" spans="1:8" ht="15.55" x14ac:dyDescent="0.25">
      <c r="A54" s="23" t="s">
        <v>60</v>
      </c>
      <c r="B54" s="24" t="s">
        <v>26</v>
      </c>
      <c r="C54" s="24" t="s">
        <v>23</v>
      </c>
      <c r="D54" s="27">
        <v>73199630.640000001</v>
      </c>
      <c r="E54" s="33">
        <v>86986405</v>
      </c>
      <c r="F54" s="26">
        <f>E54-D54</f>
        <v>13786774.359999999</v>
      </c>
      <c r="G54" s="33">
        <v>84671129</v>
      </c>
      <c r="H54" s="33">
        <v>84509029</v>
      </c>
    </row>
  </sheetData>
  <mergeCells count="1">
    <mergeCell ref="A3:H3"/>
  </mergeCells>
  <pageMargins left="0.82677165354330717" right="0.39370078740157483" top="0.39370078740157483" bottom="0.39370078740157483" header="0.31496062992125984" footer="0.31496062992125984"/>
  <pageSetup paperSize="9" scale="58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2024-11-06T09:00:33Z</dcterms:modified>
</cp:coreProperties>
</file>