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1340" windowHeight="83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E32" i="1"/>
  <c r="D32"/>
  <c r="C32"/>
  <c r="C43" l="1"/>
  <c r="E48" l="1"/>
  <c r="D48"/>
  <c r="C48"/>
  <c r="E47"/>
  <c r="D47"/>
  <c r="C47"/>
  <c r="E46"/>
  <c r="D46"/>
  <c r="C46"/>
  <c r="C41"/>
  <c r="E37"/>
  <c r="D37"/>
  <c r="C37"/>
  <c r="E28"/>
  <c r="D28"/>
  <c r="C28"/>
  <c r="E24"/>
  <c r="D24"/>
  <c r="C24"/>
  <c r="E20"/>
  <c r="E44" s="1"/>
  <c r="D20"/>
  <c r="D44" s="1"/>
  <c r="C20"/>
  <c r="E16"/>
  <c r="C16"/>
  <c r="C44" s="1"/>
</calcChain>
</file>

<file path=xl/sharedStrings.xml><?xml version="1.0" encoding="utf-8"?>
<sst xmlns="http://schemas.openxmlformats.org/spreadsheetml/2006/main" count="41" uniqueCount="26">
  <si>
    <t>к решению Совета МР "Усть-Куломский"</t>
  </si>
  <si>
    <t>№ п\п</t>
  </si>
  <si>
    <t>Наименование ивестиционного проекта</t>
  </si>
  <si>
    <t>2019 год</t>
  </si>
  <si>
    <t>руб.</t>
  </si>
  <si>
    <t xml:space="preserve">Местный бюджет </t>
  </si>
  <si>
    <t>Строительство лыжероллерной трассы в с. Усть-Кулом Республики Коми 2017,2018г.(строительный контроль, земляные, дорожные работы,устройство водоотвода)</t>
  </si>
  <si>
    <t>В С Е Г О:</t>
  </si>
  <si>
    <t>Строительство канализационной сети по ул. Ленина в с. Усть-Кулом Республики Коми (2017год- подготовительные и разбивочные работы; устройство пересечения с телеффонными кабелями; прокладка трубопроводов в охранной зоне.; 2018 год-бурение, устройство колодцев; восстановление дорожного покрытия.)</t>
  </si>
  <si>
    <t>2018год</t>
  </si>
  <si>
    <t>2020 год</t>
  </si>
  <si>
    <t xml:space="preserve">Создание системы по раздельному сбору отходов для обеспечения экологичной и эффективной утилизации отходов(Обустройство площадок под контейнеры, приобретение контейнеров и грузового автотранспорта </t>
  </si>
  <si>
    <t>Комплексное обустройство инженерной и дорожной инфраструктуры в с.Усть-Кулом (ул. В.С.Лодыгина, ул.Б.П.Липина, ул.Петропавловская, ул.Спортивная</t>
  </si>
  <si>
    <t>Распределение бюджетных ассигнований на осуществление капитальных вложений  в объекты муниципальной собственности  МО МР "Усть-Куломский", софинансирование капитальных вложений  в которые осуществляется за счет межбюджетных трансфертов из других бюджетов бюджетной системы Российской Федерации на 2018 год и плановый период 2019 и 2020 годов</t>
  </si>
  <si>
    <t>в том числе:</t>
  </si>
  <si>
    <t>Республиканский бюджет РК</t>
  </si>
  <si>
    <t>от 14 декабря 2017 года  № XX-271</t>
  </si>
  <si>
    <t xml:space="preserve">"О бюджете МО МР "Усть-Куломский" на 2018 год </t>
  </si>
  <si>
    <t>и плановый период 2019 и 2020 годов"</t>
  </si>
  <si>
    <t>Приложение № 16</t>
  </si>
  <si>
    <t>Федеральный бюджет РФ</t>
  </si>
  <si>
    <t>Строительство водопровода в п.Деревянск (в т.ч.ПИР)</t>
  </si>
  <si>
    <t>Приложение  № 10</t>
  </si>
  <si>
    <t>Приобретение жилья в муниципальную собственность , для последующего предоставления детям-сиротам (2 квартиры)</t>
  </si>
  <si>
    <t>Приобретение жилых помещени й путем инвестирования в строительство на территории Усть-Кулоского района Республики Коми для детей-сирот и детей, оставшихся без попечения родителей, лиц из числа детей-сирот и детей, оставшихся без попечения родителей</t>
  </si>
  <si>
    <t xml:space="preserve">от 28 июня  2018 г № XXIV-345  </t>
  </si>
</sst>
</file>

<file path=xl/styles.xml><?xml version="1.0" encoding="utf-8"?>
<styleSheet xmlns="http://schemas.openxmlformats.org/spreadsheetml/2006/main">
  <numFmts count="1">
    <numFmt numFmtId="164" formatCode="?"/>
  </numFmts>
  <fonts count="12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/>
    <xf numFmtId="0" fontId="1" fillId="0" borderId="0" xfId="0" applyFont="1"/>
    <xf numFmtId="0" fontId="1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3" fontId="2" fillId="0" borderId="0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2" fillId="0" borderId="0" xfId="0" applyFont="1" applyAlignment="1">
      <alignment horizontal="center" wrapText="1"/>
    </xf>
    <xf numFmtId="0" fontId="1" fillId="0" borderId="2" xfId="0" applyFont="1" applyBorder="1" applyAlignment="1"/>
    <xf numFmtId="0" fontId="1" fillId="0" borderId="2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8" fillId="2" borderId="1" xfId="0" applyFont="1" applyFill="1" applyBorder="1" applyAlignment="1">
      <alignment horizontal="right" vertical="center" wrapText="1"/>
    </xf>
    <xf numFmtId="164" fontId="8" fillId="0" borderId="3" xfId="0" applyNumberFormat="1" applyFont="1" applyBorder="1" applyAlignment="1" applyProtection="1">
      <alignment horizontal="right" vertical="center" wrapText="1"/>
    </xf>
    <xf numFmtId="164" fontId="7" fillId="0" borderId="0" xfId="0" applyNumberFormat="1" applyFont="1" applyBorder="1" applyAlignment="1" applyProtection="1">
      <alignment horizontal="left" vertical="center" wrapText="1"/>
    </xf>
    <xf numFmtId="0" fontId="5" fillId="2" borderId="1" xfId="0" applyFont="1" applyFill="1" applyBorder="1"/>
    <xf numFmtId="49" fontId="9" fillId="2" borderId="4" xfId="0" applyNumberFormat="1" applyFont="1" applyFill="1" applyBorder="1" applyAlignment="1" applyProtection="1">
      <alignment horizontal="left" vertical="center" wrapText="1"/>
    </xf>
    <xf numFmtId="164" fontId="9" fillId="2" borderId="4" xfId="0" applyNumberFormat="1" applyFont="1" applyFill="1" applyBorder="1" applyAlignment="1" applyProtection="1">
      <alignment horizontal="left" vertical="center" wrapText="1"/>
    </xf>
    <xf numFmtId="164" fontId="9" fillId="2" borderId="5" xfId="0" applyNumberFormat="1" applyFont="1" applyFill="1" applyBorder="1" applyAlignment="1" applyProtection="1">
      <alignment horizontal="left" vertical="center" wrapText="1"/>
    </xf>
    <xf numFmtId="0" fontId="9" fillId="2" borderId="0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wrapText="1"/>
    </xf>
    <xf numFmtId="4" fontId="1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4" fontId="1" fillId="0" borderId="1" xfId="0" applyNumberFormat="1" applyFont="1" applyFill="1" applyBorder="1" applyAlignment="1">
      <alignment horizontal="right" vertical="top" wrapText="1"/>
    </xf>
    <xf numFmtId="0" fontId="8" fillId="2" borderId="0" xfId="0" applyFont="1" applyFill="1" applyBorder="1" applyAlignment="1">
      <alignment horizontal="right" vertical="center" wrapText="1"/>
    </xf>
    <xf numFmtId="4" fontId="1" fillId="0" borderId="1" xfId="0" applyNumberFormat="1" applyFont="1" applyBorder="1" applyAlignment="1"/>
    <xf numFmtId="4" fontId="2" fillId="0" borderId="1" xfId="0" applyNumberFormat="1" applyFont="1" applyBorder="1" applyAlignment="1"/>
    <xf numFmtId="0" fontId="9" fillId="2" borderId="0" xfId="0" applyFont="1" applyFill="1" applyBorder="1" applyAlignment="1">
      <alignment horizontal="left" vertical="center" wrapText="1"/>
    </xf>
    <xf numFmtId="0" fontId="10" fillId="0" borderId="1" xfId="0" applyFont="1" applyBorder="1"/>
    <xf numFmtId="0" fontId="11" fillId="0" borderId="0" xfId="0" applyFont="1" applyAlignment="1">
      <alignment horizontal="right"/>
    </xf>
    <xf numFmtId="0" fontId="1" fillId="0" borderId="0" xfId="0" applyFont="1" applyFill="1" applyAlignment="1">
      <alignment horizontal="right" vertical="top"/>
    </xf>
    <xf numFmtId="49" fontId="8" fillId="2" borderId="0" xfId="0" applyNumberFormat="1" applyFont="1" applyFill="1" applyBorder="1" applyAlignment="1" applyProtection="1">
      <alignment horizontal="right" vertical="center" wrapText="1"/>
    </xf>
    <xf numFmtId="0" fontId="9" fillId="2" borderId="1" xfId="0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/>
    </xf>
    <xf numFmtId="4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8"/>
  <sheetViews>
    <sheetView tabSelected="1" workbookViewId="0">
      <selection activeCell="F3" sqref="F3"/>
    </sheetView>
  </sheetViews>
  <sheetFormatPr defaultColWidth="8.85546875" defaultRowHeight="12.75"/>
  <cols>
    <col min="1" max="1" width="8.28515625" style="2" customWidth="1"/>
    <col min="2" max="2" width="55" style="2" customWidth="1"/>
    <col min="3" max="3" width="15.7109375" style="2" customWidth="1"/>
    <col min="4" max="4" width="14.85546875" style="2" customWidth="1"/>
    <col min="5" max="5" width="16.28515625" style="2" customWidth="1"/>
    <col min="6" max="6" width="19" style="2" customWidth="1"/>
    <col min="7" max="16384" width="8.85546875" style="2"/>
  </cols>
  <sheetData>
    <row r="1" spans="1:6" ht="15.75">
      <c r="E1" s="1" t="s">
        <v>22</v>
      </c>
      <c r="F1" s="1"/>
    </row>
    <row r="2" spans="1:6" ht="15.75">
      <c r="E2" s="1" t="s">
        <v>0</v>
      </c>
      <c r="F2" s="1"/>
    </row>
    <row r="3" spans="1:6" ht="15.75">
      <c r="E3" s="6" t="s">
        <v>25</v>
      </c>
      <c r="F3" s="6"/>
    </row>
    <row r="4" spans="1:6" ht="15.75">
      <c r="E4" s="31"/>
      <c r="F4" s="6"/>
    </row>
    <row r="5" spans="1:6" ht="15.75">
      <c r="E5" s="1" t="s">
        <v>19</v>
      </c>
      <c r="F5" s="6"/>
    </row>
    <row r="6" spans="1:6" ht="15.75">
      <c r="E6" s="1" t="s">
        <v>0</v>
      </c>
      <c r="F6" s="6"/>
    </row>
    <row r="7" spans="1:6" ht="15.75">
      <c r="E7" s="38" t="s">
        <v>16</v>
      </c>
      <c r="F7" s="6"/>
    </row>
    <row r="8" spans="1:6" ht="15.75">
      <c r="E8" s="39" t="s">
        <v>17</v>
      </c>
      <c r="F8" s="6"/>
    </row>
    <row r="9" spans="1:6" ht="15.75">
      <c r="E9" s="39" t="s">
        <v>18</v>
      </c>
      <c r="F9" s="6"/>
    </row>
    <row r="10" spans="1:6" ht="20.25" customHeight="1">
      <c r="A10" s="47" t="s">
        <v>13</v>
      </c>
      <c r="B10" s="47"/>
      <c r="C10" s="47"/>
      <c r="D10" s="47"/>
      <c r="E10" s="47"/>
      <c r="F10" s="3"/>
    </row>
    <row r="11" spans="1:6" ht="14.25">
      <c r="A11" s="47"/>
      <c r="B11" s="47"/>
      <c r="C11" s="47"/>
      <c r="D11" s="47"/>
      <c r="E11" s="47"/>
      <c r="F11" s="4"/>
    </row>
    <row r="12" spans="1:6" ht="34.700000000000003" customHeight="1">
      <c r="A12" s="47"/>
      <c r="B12" s="47"/>
      <c r="C12" s="47"/>
      <c r="D12" s="47"/>
      <c r="E12" s="47"/>
      <c r="F12" s="3"/>
    </row>
    <row r="13" spans="1:6" ht="15.75">
      <c r="A13" s="11"/>
      <c r="B13" s="11"/>
      <c r="C13" s="11"/>
      <c r="D13" s="11"/>
      <c r="E13" s="11"/>
      <c r="F13" s="3"/>
    </row>
    <row r="14" spans="1:6" ht="15.75">
      <c r="A14" s="5"/>
      <c r="B14" s="5"/>
      <c r="C14" s="5"/>
      <c r="D14" s="12"/>
      <c r="E14" s="13" t="s">
        <v>4</v>
      </c>
      <c r="F14" s="7"/>
    </row>
    <row r="15" spans="1:6" ht="26.45" customHeight="1">
      <c r="A15" s="16" t="s">
        <v>1</v>
      </c>
      <c r="B15" s="14" t="s">
        <v>2</v>
      </c>
      <c r="C15" s="14" t="s">
        <v>9</v>
      </c>
      <c r="D15" s="9" t="s">
        <v>3</v>
      </c>
      <c r="E15" s="15" t="s">
        <v>10</v>
      </c>
      <c r="F15" s="8"/>
    </row>
    <row r="16" spans="1:6" ht="119.25" customHeight="1">
      <c r="A16" s="44">
        <v>1</v>
      </c>
      <c r="B16" s="24" t="s">
        <v>8</v>
      </c>
      <c r="C16" s="25">
        <f>C17+C18</f>
        <v>11708310.699999999</v>
      </c>
      <c r="D16" s="25">
        <v>0</v>
      </c>
      <c r="E16" s="25">
        <f>E17+E18</f>
        <v>0</v>
      </c>
      <c r="F16" s="8"/>
    </row>
    <row r="17" spans="1:6" ht="15.75">
      <c r="A17" s="45"/>
      <c r="B17" s="17" t="s">
        <v>15</v>
      </c>
      <c r="C17" s="26">
        <v>10848647.77</v>
      </c>
      <c r="D17" s="27">
        <v>0</v>
      </c>
      <c r="E17" s="28">
        <v>0</v>
      </c>
      <c r="F17" s="8"/>
    </row>
    <row r="18" spans="1:6" ht="15.75">
      <c r="A18" s="45"/>
      <c r="B18" s="17" t="s">
        <v>5</v>
      </c>
      <c r="C18" s="26">
        <v>859662.93</v>
      </c>
      <c r="D18" s="27">
        <v>0</v>
      </c>
      <c r="E18" s="28">
        <v>0</v>
      </c>
      <c r="F18" s="8"/>
    </row>
    <row r="19" spans="1:6" ht="15.75">
      <c r="A19" s="46"/>
      <c r="B19" s="10"/>
      <c r="C19" s="29"/>
      <c r="D19" s="27"/>
      <c r="E19" s="28"/>
      <c r="F19" s="8"/>
    </row>
    <row r="20" spans="1:6" ht="78.75">
      <c r="A20" s="45">
        <v>2</v>
      </c>
      <c r="B20" s="21" t="s">
        <v>11</v>
      </c>
      <c r="C20" s="30">
        <f>C21+C22</f>
        <v>2051800</v>
      </c>
      <c r="D20" s="30">
        <f>SUM(D21:D22)</f>
        <v>0</v>
      </c>
      <c r="E20" s="30">
        <f>SUM(E21:E22)</f>
        <v>0</v>
      </c>
      <c r="F20" s="8"/>
    </row>
    <row r="21" spans="1:6" ht="15.75">
      <c r="A21" s="45"/>
      <c r="B21" s="17" t="s">
        <v>15</v>
      </c>
      <c r="C21" s="26">
        <v>1484800</v>
      </c>
      <c r="D21" s="28">
        <v>0</v>
      </c>
      <c r="E21" s="28">
        <v>0</v>
      </c>
      <c r="F21" s="8"/>
    </row>
    <row r="22" spans="1:6" ht="15.75">
      <c r="A22" s="45"/>
      <c r="B22" s="17" t="s">
        <v>5</v>
      </c>
      <c r="C22" s="26">
        <v>567000</v>
      </c>
      <c r="D22" s="28">
        <v>0</v>
      </c>
      <c r="E22" s="28">
        <v>0</v>
      </c>
      <c r="F22" s="8"/>
    </row>
    <row r="23" spans="1:6" ht="15.75">
      <c r="A23" s="45"/>
      <c r="B23" s="20"/>
      <c r="C23" s="26"/>
      <c r="D23" s="27"/>
      <c r="E23" s="28"/>
      <c r="F23" s="8"/>
    </row>
    <row r="24" spans="1:6" ht="52.7" customHeight="1">
      <c r="A24" s="45">
        <v>3</v>
      </c>
      <c r="B24" s="23" t="s">
        <v>23</v>
      </c>
      <c r="C24" s="30">
        <f>SUM(C25:C26)</f>
        <v>2584553.4</v>
      </c>
      <c r="D24" s="30">
        <f>SUM(D25:D26)</f>
        <v>4000000</v>
      </c>
      <c r="E24" s="30">
        <f>SUM(E25:E26)</f>
        <v>4000000</v>
      </c>
      <c r="F24" s="8"/>
    </row>
    <row r="25" spans="1:6" ht="15.75">
      <c r="A25" s="45"/>
      <c r="B25" s="18"/>
      <c r="C25" s="26"/>
      <c r="D25" s="28"/>
      <c r="E25" s="28"/>
      <c r="F25" s="8"/>
    </row>
    <row r="26" spans="1:6" ht="15.75">
      <c r="A26" s="45"/>
      <c r="B26" s="17" t="s">
        <v>15</v>
      </c>
      <c r="C26" s="26">
        <v>2584553.4</v>
      </c>
      <c r="D26" s="32">
        <v>4000000</v>
      </c>
      <c r="E26" s="32">
        <v>4000000</v>
      </c>
      <c r="F26" s="8"/>
    </row>
    <row r="27" spans="1:6" ht="15.75">
      <c r="A27" s="45"/>
      <c r="B27" s="10"/>
      <c r="C27" s="26"/>
      <c r="D27" s="27"/>
      <c r="E27" s="28"/>
      <c r="F27" s="8"/>
    </row>
    <row r="28" spans="1:6" ht="94.5">
      <c r="A28" s="45">
        <v>4</v>
      </c>
      <c r="B28" s="22" t="s">
        <v>24</v>
      </c>
      <c r="C28" s="30">
        <f>SUM(C29:C30)</f>
        <v>21822346.600000001</v>
      </c>
      <c r="D28" s="30">
        <f>SUM(D29:D30)</f>
        <v>21106300</v>
      </c>
      <c r="E28" s="30">
        <f>SUM(E29:E30)</f>
        <v>21377800</v>
      </c>
      <c r="F28" s="8"/>
    </row>
    <row r="29" spans="1:6" ht="15.75">
      <c r="A29" s="45"/>
      <c r="B29" s="18"/>
      <c r="C29" s="26"/>
      <c r="D29" s="27"/>
      <c r="E29" s="28"/>
      <c r="F29" s="8"/>
    </row>
    <row r="30" spans="1:6" ht="15.75">
      <c r="A30" s="45"/>
      <c r="B30" s="17" t="s">
        <v>15</v>
      </c>
      <c r="C30" s="26">
        <v>21822346.600000001</v>
      </c>
      <c r="D30" s="27">
        <v>21106300</v>
      </c>
      <c r="E30" s="32">
        <v>21377800</v>
      </c>
      <c r="F30" s="8"/>
    </row>
    <row r="31" spans="1:6" ht="15.75">
      <c r="A31" s="45"/>
      <c r="B31" s="19"/>
      <c r="C31" s="26"/>
      <c r="D31" s="27"/>
      <c r="E31" s="28"/>
      <c r="F31" s="8"/>
    </row>
    <row r="32" spans="1:6" ht="63">
      <c r="A32" s="45">
        <v>5</v>
      </c>
      <c r="B32" s="21" t="s">
        <v>6</v>
      </c>
      <c r="C32" s="30">
        <f>SUM(C33:C35)</f>
        <v>2733872.4299999997</v>
      </c>
      <c r="D32" s="30">
        <f t="shared" ref="D32:E32" si="0">SUM(D33:D35)</f>
        <v>0</v>
      </c>
      <c r="E32" s="30">
        <f t="shared" si="0"/>
        <v>0</v>
      </c>
      <c r="F32" s="8"/>
    </row>
    <row r="33" spans="1:6" ht="15.75">
      <c r="A33" s="45"/>
      <c r="B33" s="40" t="s">
        <v>20</v>
      </c>
      <c r="C33" s="26">
        <v>1018200</v>
      </c>
      <c r="D33" s="26"/>
      <c r="E33" s="26"/>
      <c r="F33" s="8"/>
    </row>
    <row r="34" spans="1:6" ht="15.75">
      <c r="A34" s="45"/>
      <c r="B34" s="17" t="s">
        <v>15</v>
      </c>
      <c r="C34" s="26">
        <v>1608952.43</v>
      </c>
      <c r="D34" s="26">
        <v>0</v>
      </c>
      <c r="E34" s="26">
        <v>0</v>
      </c>
      <c r="F34" s="8"/>
    </row>
    <row r="35" spans="1:6" ht="15.75">
      <c r="A35" s="45"/>
      <c r="B35" s="17" t="s">
        <v>5</v>
      </c>
      <c r="C35" s="26">
        <v>106720</v>
      </c>
      <c r="D35" s="26">
        <v>0</v>
      </c>
      <c r="E35" s="26">
        <v>0</v>
      </c>
      <c r="F35" s="8"/>
    </row>
    <row r="36" spans="1:6" ht="15.75">
      <c r="A36" s="45"/>
      <c r="B36" s="33"/>
      <c r="C36" s="26"/>
      <c r="D36" s="26"/>
      <c r="E36" s="26"/>
      <c r="F36" s="8"/>
    </row>
    <row r="37" spans="1:6" ht="63">
      <c r="A37" s="45">
        <v>6</v>
      </c>
      <c r="B37" s="36" t="s">
        <v>12</v>
      </c>
      <c r="C37" s="35">
        <f>C39+C38+C40</f>
        <v>9010760.0600000005</v>
      </c>
      <c r="D37" s="35">
        <f>D39+D38+D40</f>
        <v>25662500</v>
      </c>
      <c r="E37" s="35">
        <f>E39+E38+E40</f>
        <v>34993200</v>
      </c>
      <c r="F37" s="8"/>
    </row>
    <row r="38" spans="1:6" ht="15.75">
      <c r="A38" s="45"/>
      <c r="B38" s="33" t="s">
        <v>20</v>
      </c>
      <c r="C38" s="34"/>
      <c r="D38" s="34">
        <v>14429900</v>
      </c>
      <c r="E38" s="34">
        <v>17779000</v>
      </c>
      <c r="F38" s="8"/>
    </row>
    <row r="39" spans="1:6" ht="15.75">
      <c r="A39" s="45"/>
      <c r="B39" s="17" t="s">
        <v>15</v>
      </c>
      <c r="C39" s="34">
        <v>8400000</v>
      </c>
      <c r="D39" s="34">
        <v>10671000</v>
      </c>
      <c r="E39" s="34">
        <v>16353400</v>
      </c>
      <c r="F39" s="8"/>
    </row>
    <row r="40" spans="1:6" ht="15.75">
      <c r="A40" s="46"/>
      <c r="B40" s="17" t="s">
        <v>5</v>
      </c>
      <c r="C40" s="34">
        <v>610760.06000000006</v>
      </c>
      <c r="D40" s="34">
        <v>561600</v>
      </c>
      <c r="E40" s="34">
        <v>860800</v>
      </c>
    </row>
    <row r="41" spans="1:6" ht="39.75" customHeight="1">
      <c r="A41" s="46">
        <v>7</v>
      </c>
      <c r="B41" s="41" t="s">
        <v>21</v>
      </c>
      <c r="C41" s="43">
        <f>C42+C43</f>
        <v>683748.9</v>
      </c>
      <c r="D41" s="42"/>
      <c r="E41" s="42"/>
    </row>
    <row r="42" spans="1:6" ht="15.75">
      <c r="A42" s="46"/>
      <c r="B42" s="17" t="s">
        <v>15</v>
      </c>
      <c r="C42" s="34"/>
      <c r="D42" s="34"/>
      <c r="E42" s="34"/>
    </row>
    <row r="43" spans="1:6" ht="15.75">
      <c r="A43" s="46"/>
      <c r="B43" s="17" t="s">
        <v>5</v>
      </c>
      <c r="C43" s="34">
        <f>773748.9-90000</f>
        <v>683748.9</v>
      </c>
      <c r="D43" s="34"/>
      <c r="E43" s="34"/>
    </row>
    <row r="44" spans="1:6" ht="18.75">
      <c r="A44" s="46"/>
      <c r="B44" s="37" t="s">
        <v>7</v>
      </c>
      <c r="C44" s="30">
        <f>C16+C20+C24+C28+C32+C37+C41</f>
        <v>50595392.090000004</v>
      </c>
      <c r="D44" s="30">
        <f>D16+D20+D24+D28+D32+D37+D41</f>
        <v>50768800</v>
      </c>
      <c r="E44" s="30">
        <f>E16+E20+E24+E28+E32+E37+E41</f>
        <v>60371000</v>
      </c>
    </row>
    <row r="45" spans="1:6" ht="15.75">
      <c r="A45" s="46"/>
      <c r="B45" s="18" t="s">
        <v>14</v>
      </c>
      <c r="C45" s="26"/>
      <c r="D45" s="26"/>
      <c r="E45" s="26"/>
    </row>
    <row r="46" spans="1:6" ht="15.75">
      <c r="A46" s="46"/>
      <c r="B46" s="33" t="s">
        <v>20</v>
      </c>
      <c r="C46" s="26">
        <f>C33+C38</f>
        <v>1018200</v>
      </c>
      <c r="D46" s="26">
        <f>D33+D38</f>
        <v>14429900</v>
      </c>
      <c r="E46" s="26">
        <f>E33+E38</f>
        <v>17779000</v>
      </c>
    </row>
    <row r="47" spans="1:6" ht="15.75">
      <c r="A47" s="46"/>
      <c r="B47" s="17" t="s">
        <v>15</v>
      </c>
      <c r="C47" s="26">
        <f>C17+C21+C26+C30+C34+C39</f>
        <v>46749300.200000003</v>
      </c>
      <c r="D47" s="26">
        <f>D17+D21+D26+D30+D34+D39</f>
        <v>35777300</v>
      </c>
      <c r="E47" s="26">
        <f>E17+E21+E26+E30+E34+E39</f>
        <v>41731200</v>
      </c>
    </row>
    <row r="48" spans="1:6" ht="15.75">
      <c r="A48" s="46"/>
      <c r="B48" s="17" t="s">
        <v>5</v>
      </c>
      <c r="C48" s="26">
        <f>C18+C22+C35+C40</f>
        <v>2144142.9900000002</v>
      </c>
      <c r="D48" s="26">
        <f>D18+D22+D35+D40</f>
        <v>561600</v>
      </c>
      <c r="E48" s="26">
        <f>E18+E22+E35+E40</f>
        <v>860800</v>
      </c>
    </row>
  </sheetData>
  <mergeCells count="1">
    <mergeCell ref="A10:E12"/>
  </mergeCells>
  <phoneticPr fontId="3" type="noConversion"/>
  <pageMargins left="0" right="0" top="0" bottom="0" header="0" footer="0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Липин А.Д.</dc:creator>
  <cp:lastModifiedBy>Надежда</cp:lastModifiedBy>
  <cp:lastPrinted>2018-06-28T11:00:48Z</cp:lastPrinted>
  <dcterms:created xsi:type="dcterms:W3CDTF">2006-08-11T05:57:54Z</dcterms:created>
  <dcterms:modified xsi:type="dcterms:W3CDTF">2018-06-28T11:00:51Z</dcterms:modified>
</cp:coreProperties>
</file>