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6" windowWidth="10452" windowHeight="10488" activeTab="2"/>
  </bookViews>
  <sheets>
    <sheet name="Лист1" sheetId="1" r:id="rId1"/>
    <sheet name="янв24" sheetId="2" r:id="rId2"/>
    <sheet name="апрель24" sheetId="3" r:id="rId3"/>
    <sheet name="Лист4" sheetId="4" r:id="rId4"/>
    <sheet name="Лист5" sheetId="5" r:id="rId5"/>
    <sheet name="Лист6" sheetId="6" r:id="rId6"/>
  </sheets>
  <definedNames>
    <definedName name="_xlnm.Print_Area" localSheetId="0">Лист1!$A$1:$I$233</definedName>
  </definedNames>
  <calcPr calcId="124519"/>
</workbook>
</file>

<file path=xl/calcChain.xml><?xml version="1.0" encoding="utf-8"?>
<calcChain xmlns="http://schemas.openxmlformats.org/spreadsheetml/2006/main">
  <c r="G185" i="3"/>
  <c r="G108"/>
  <c r="G24"/>
  <c r="G17" s="1"/>
  <c r="I28"/>
  <c r="I30"/>
  <c r="G30"/>
  <c r="G28" s="1"/>
  <c r="G192"/>
  <c r="G191" s="1"/>
  <c r="G189" s="1"/>
  <c r="G115"/>
  <c r="G114" s="1"/>
  <c r="G112" s="1"/>
  <c r="G25"/>
  <c r="G26"/>
  <c r="D104"/>
  <c r="D103"/>
  <c r="D102"/>
  <c r="D101"/>
  <c r="G100"/>
  <c r="G98" s="1"/>
  <c r="F100"/>
  <c r="F98" s="1"/>
  <c r="E100"/>
  <c r="E98" s="1"/>
  <c r="D209"/>
  <c r="D208"/>
  <c r="D207"/>
  <c r="E206"/>
  <c r="E205" s="1"/>
  <c r="E203" s="1"/>
  <c r="I205"/>
  <c r="H205"/>
  <c r="G205"/>
  <c r="F205"/>
  <c r="F203" s="1"/>
  <c r="I203"/>
  <c r="H203"/>
  <c r="D202"/>
  <c r="D201"/>
  <c r="D200"/>
  <c r="D199"/>
  <c r="D198"/>
  <c r="D196"/>
  <c r="D195"/>
  <c r="D194"/>
  <c r="D193"/>
  <c r="I191"/>
  <c r="I189" s="1"/>
  <c r="H191"/>
  <c r="H189" s="1"/>
  <c r="F191"/>
  <c r="F189" s="1"/>
  <c r="E191"/>
  <c r="E189" s="1"/>
  <c r="D188"/>
  <c r="D187"/>
  <c r="I186"/>
  <c r="H186"/>
  <c r="G186"/>
  <c r="F186"/>
  <c r="E186"/>
  <c r="I185"/>
  <c r="H185"/>
  <c r="F185"/>
  <c r="D181"/>
  <c r="D180"/>
  <c r="D179"/>
  <c r="D178"/>
  <c r="D177"/>
  <c r="D175"/>
  <c r="D174"/>
  <c r="D173"/>
  <c r="D172"/>
  <c r="D171"/>
  <c r="D170"/>
  <c r="F168"/>
  <c r="D167"/>
  <c r="D166"/>
  <c r="D165"/>
  <c r="D164"/>
  <c r="D163"/>
  <c r="D161"/>
  <c r="D160"/>
  <c r="D159"/>
  <c r="D158"/>
  <c r="D157"/>
  <c r="D156"/>
  <c r="D154"/>
  <c r="D153"/>
  <c r="D152"/>
  <c r="D151"/>
  <c r="D150"/>
  <c r="D149"/>
  <c r="D147"/>
  <c r="D146"/>
  <c r="D145"/>
  <c r="D144"/>
  <c r="D143"/>
  <c r="I142"/>
  <c r="I140" s="1"/>
  <c r="H142"/>
  <c r="G142"/>
  <c r="F142"/>
  <c r="E142"/>
  <c r="E140" s="1"/>
  <c r="H140"/>
  <c r="G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I121"/>
  <c r="I119" s="1"/>
  <c r="H121"/>
  <c r="H119" s="1"/>
  <c r="G121"/>
  <c r="G119" s="1"/>
  <c r="F121"/>
  <c r="E121"/>
  <c r="E119" s="1"/>
  <c r="D118"/>
  <c r="D117"/>
  <c r="D116"/>
  <c r="D115"/>
  <c r="I114"/>
  <c r="I112" s="1"/>
  <c r="H114"/>
  <c r="H112" s="1"/>
  <c r="F114"/>
  <c r="E114"/>
  <c r="E112" s="1"/>
  <c r="I111"/>
  <c r="H111"/>
  <c r="G111"/>
  <c r="F111"/>
  <c r="E111"/>
  <c r="I110"/>
  <c r="H110"/>
  <c r="G110"/>
  <c r="F110"/>
  <c r="E110"/>
  <c r="I109"/>
  <c r="H109"/>
  <c r="G109"/>
  <c r="F109"/>
  <c r="E109"/>
  <c r="I108"/>
  <c r="H108"/>
  <c r="F108"/>
  <c r="E108"/>
  <c r="D97"/>
  <c r="D96"/>
  <c r="D95"/>
  <c r="D94"/>
  <c r="G93"/>
  <c r="F93"/>
  <c r="F91" s="1"/>
  <c r="E93"/>
  <c r="E91" s="1"/>
  <c r="D90"/>
  <c r="D89"/>
  <c r="D88"/>
  <c r="D87"/>
  <c r="I86"/>
  <c r="I84" s="1"/>
  <c r="H86"/>
  <c r="G86"/>
  <c r="G84" s="1"/>
  <c r="F86"/>
  <c r="E86"/>
  <c r="E84" s="1"/>
  <c r="H84"/>
  <c r="D83"/>
  <c r="D82"/>
  <c r="D81"/>
  <c r="D80"/>
  <c r="D79"/>
  <c r="D77"/>
  <c r="D76"/>
  <c r="D75"/>
  <c r="D74"/>
  <c r="D73"/>
  <c r="G72"/>
  <c r="G70" s="1"/>
  <c r="D70" s="1"/>
  <c r="D69"/>
  <c r="D68"/>
  <c r="D67"/>
  <c r="D66"/>
  <c r="D65"/>
  <c r="D64"/>
  <c r="D63"/>
  <c r="D62"/>
  <c r="D61"/>
  <c r="D60"/>
  <c r="D59"/>
  <c r="I58"/>
  <c r="I56" s="1"/>
  <c r="H58"/>
  <c r="H56" s="1"/>
  <c r="G58"/>
  <c r="F58"/>
  <c r="F56" s="1"/>
  <c r="E58"/>
  <c r="E56" s="1"/>
  <c r="D55"/>
  <c r="D54"/>
  <c r="D53"/>
  <c r="D52"/>
  <c r="I51"/>
  <c r="I49" s="1"/>
  <c r="H51"/>
  <c r="H49" s="1"/>
  <c r="G51"/>
  <c r="F51"/>
  <c r="F49" s="1"/>
  <c r="E51"/>
  <c r="E49" s="1"/>
  <c r="D48"/>
  <c r="D47"/>
  <c r="D46"/>
  <c r="D45"/>
  <c r="I44"/>
  <c r="I42" s="1"/>
  <c r="H44"/>
  <c r="H42" s="1"/>
  <c r="G44"/>
  <c r="F44"/>
  <c r="F42" s="1"/>
  <c r="E44"/>
  <c r="E42" s="1"/>
  <c r="D41"/>
  <c r="D40"/>
  <c r="D39"/>
  <c r="D38"/>
  <c r="I37"/>
  <c r="I35" s="1"/>
  <c r="H37"/>
  <c r="H35" s="1"/>
  <c r="G37"/>
  <c r="F37"/>
  <c r="F35" s="1"/>
  <c r="E37"/>
  <c r="E35" s="1"/>
  <c r="D34"/>
  <c r="D33"/>
  <c r="D32"/>
  <c r="F31"/>
  <c r="F30" s="1"/>
  <c r="E30"/>
  <c r="E28" s="1"/>
  <c r="H28"/>
  <c r="I27"/>
  <c r="H27"/>
  <c r="G27"/>
  <c r="F27"/>
  <c r="E27"/>
  <c r="I26"/>
  <c r="H26"/>
  <c r="F26"/>
  <c r="F19" s="1"/>
  <c r="E26"/>
  <c r="I25"/>
  <c r="H25"/>
  <c r="F25"/>
  <c r="E25"/>
  <c r="I24"/>
  <c r="H24"/>
  <c r="H23" s="1"/>
  <c r="E24"/>
  <c r="D14" i="2"/>
  <c r="D17"/>
  <c r="D18"/>
  <c r="D19"/>
  <c r="D20"/>
  <c r="D21"/>
  <c r="D23"/>
  <c r="D24"/>
  <c r="D25"/>
  <c r="D26"/>
  <c r="D27"/>
  <c r="D28"/>
  <c r="D30"/>
  <c r="D31"/>
  <c r="D32"/>
  <c r="D33"/>
  <c r="D34"/>
  <c r="D35"/>
  <c r="D37"/>
  <c r="D38"/>
  <c r="D39"/>
  <c r="D40"/>
  <c r="D41"/>
  <c r="D42"/>
  <c r="D44"/>
  <c r="D45"/>
  <c r="D46"/>
  <c r="D47"/>
  <c r="D48"/>
  <c r="D49"/>
  <c r="D51"/>
  <c r="D52"/>
  <c r="D53"/>
  <c r="D54"/>
  <c r="D55"/>
  <c r="D56"/>
  <c r="D58"/>
  <c r="D59"/>
  <c r="D60"/>
  <c r="D61"/>
  <c r="D62"/>
  <c r="D63"/>
  <c r="D64"/>
  <c r="D65"/>
  <c r="D66"/>
  <c r="D67"/>
  <c r="D68"/>
  <c r="D69"/>
  <c r="D70"/>
  <c r="D72"/>
  <c r="D73"/>
  <c r="D74"/>
  <c r="D75"/>
  <c r="D76"/>
  <c r="D77"/>
  <c r="D79"/>
  <c r="D80"/>
  <c r="D81"/>
  <c r="D82"/>
  <c r="D83"/>
  <c r="D84"/>
  <c r="D86"/>
  <c r="D87"/>
  <c r="D88"/>
  <c r="D89"/>
  <c r="D90"/>
  <c r="D91"/>
  <c r="D93"/>
  <c r="D94"/>
  <c r="D95"/>
  <c r="D96"/>
  <c r="D97"/>
  <c r="D98"/>
  <c r="D100"/>
  <c r="D101"/>
  <c r="D102"/>
  <c r="D103"/>
  <c r="D104"/>
  <c r="D105"/>
  <c r="D108"/>
  <c r="D109"/>
  <c r="D110"/>
  <c r="D111"/>
  <c r="D112"/>
  <c r="D113"/>
  <c r="D114"/>
  <c r="D115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8"/>
  <c r="D139"/>
  <c r="D140"/>
  <c r="D141"/>
  <c r="D142"/>
  <c r="D143"/>
  <c r="D145"/>
  <c r="D146"/>
  <c r="D147"/>
  <c r="D148"/>
  <c r="D149"/>
  <c r="D150"/>
  <c r="D152"/>
  <c r="D153"/>
  <c r="D154"/>
  <c r="D155"/>
  <c r="D156"/>
  <c r="D157"/>
  <c r="D159"/>
  <c r="D160"/>
  <c r="D161"/>
  <c r="D162"/>
  <c r="D163"/>
  <c r="D164"/>
  <c r="D166"/>
  <c r="D167"/>
  <c r="D168"/>
  <c r="D169"/>
  <c r="D170"/>
  <c r="D171"/>
  <c r="D173"/>
  <c r="D174"/>
  <c r="D175"/>
  <c r="D176"/>
  <c r="D177"/>
  <c r="D178"/>
  <c r="D180"/>
  <c r="D181"/>
  <c r="D182"/>
  <c r="D183"/>
  <c r="D184"/>
  <c r="D185"/>
  <c r="D187"/>
  <c r="D188"/>
  <c r="D189"/>
  <c r="D190"/>
  <c r="D191"/>
  <c r="D192"/>
  <c r="D194"/>
  <c r="D195"/>
  <c r="D196"/>
  <c r="D197"/>
  <c r="D198"/>
  <c r="D199"/>
  <c r="D201"/>
  <c r="D202"/>
  <c r="D203"/>
  <c r="D16"/>
  <c r="D192" i="3" l="1"/>
  <c r="G184"/>
  <c r="G182" s="1"/>
  <c r="D168"/>
  <c r="E19"/>
  <c r="I19"/>
  <c r="H20"/>
  <c r="F184"/>
  <c r="F182" s="1"/>
  <c r="E107"/>
  <c r="E105" s="1"/>
  <c r="H19"/>
  <c r="G20"/>
  <c r="I107"/>
  <c r="I105" s="1"/>
  <c r="F24"/>
  <c r="F17" s="1"/>
  <c r="H21"/>
  <c r="D121"/>
  <c r="I184"/>
  <c r="I182" s="1"/>
  <c r="H18"/>
  <c r="D186"/>
  <c r="F119"/>
  <c r="D119" s="1"/>
  <c r="H184"/>
  <c r="H182" s="1"/>
  <c r="D25"/>
  <c r="G107"/>
  <c r="G105" s="1"/>
  <c r="D109"/>
  <c r="D27"/>
  <c r="E23"/>
  <c r="E21" s="1"/>
  <c r="I18"/>
  <c r="D111"/>
  <c r="I23"/>
  <c r="I16" s="1"/>
  <c r="D37"/>
  <c r="D44"/>
  <c r="D51"/>
  <c r="D58"/>
  <c r="E20"/>
  <c r="I20"/>
  <c r="D114"/>
  <c r="D110"/>
  <c r="F107"/>
  <c r="F105" s="1"/>
  <c r="E18"/>
  <c r="D93"/>
  <c r="H107"/>
  <c r="D142"/>
  <c r="E185"/>
  <c r="E184" s="1"/>
  <c r="E182" s="1"/>
  <c r="D100"/>
  <c r="G19"/>
  <c r="D26"/>
  <c r="G91"/>
  <c r="D91" s="1"/>
  <c r="D98"/>
  <c r="G23"/>
  <c r="G21" s="1"/>
  <c r="D86"/>
  <c r="D72"/>
  <c r="D205"/>
  <c r="D30"/>
  <c r="F28"/>
  <c r="D28" s="1"/>
  <c r="H105"/>
  <c r="D189"/>
  <c r="I17"/>
  <c r="G18"/>
  <c r="D191"/>
  <c r="D206"/>
  <c r="H17"/>
  <c r="F18"/>
  <c r="F20"/>
  <c r="D31"/>
  <c r="G35"/>
  <c r="D35" s="1"/>
  <c r="G42"/>
  <c r="D42" s="1"/>
  <c r="G49"/>
  <c r="D49" s="1"/>
  <c r="G56"/>
  <c r="D56" s="1"/>
  <c r="F84"/>
  <c r="D84" s="1"/>
  <c r="F112"/>
  <c r="D112" s="1"/>
  <c r="F140"/>
  <c r="D140" s="1"/>
  <c r="G203"/>
  <c r="D203" s="1"/>
  <c r="G182" i="2"/>
  <c r="G18"/>
  <c r="G102"/>
  <c r="G25"/>
  <c r="H25"/>
  <c r="I25"/>
  <c r="G26"/>
  <c r="H26"/>
  <c r="I26"/>
  <c r="I19" s="1"/>
  <c r="I104"/>
  <c r="I98" s="1"/>
  <c r="G98"/>
  <c r="H98"/>
  <c r="G100"/>
  <c r="H100"/>
  <c r="I100"/>
  <c r="G101"/>
  <c r="H101"/>
  <c r="I101"/>
  <c r="H102"/>
  <c r="I102"/>
  <c r="G103"/>
  <c r="H103"/>
  <c r="I103"/>
  <c r="G27"/>
  <c r="H44"/>
  <c r="I44"/>
  <c r="H37"/>
  <c r="H35" s="1"/>
  <c r="I37"/>
  <c r="I35" s="1"/>
  <c r="I27"/>
  <c r="I20" s="1"/>
  <c r="I18"/>
  <c r="I24"/>
  <c r="I185"/>
  <c r="I187"/>
  <c r="H136"/>
  <c r="I136"/>
  <c r="I138"/>
  <c r="H138"/>
  <c r="I115"/>
  <c r="I117"/>
  <c r="G105"/>
  <c r="I108"/>
  <c r="I105" s="1"/>
  <c r="G93"/>
  <c r="H84"/>
  <c r="I84"/>
  <c r="H86"/>
  <c r="I86"/>
  <c r="G70"/>
  <c r="G72"/>
  <c r="H58"/>
  <c r="H56" s="1"/>
  <c r="I58"/>
  <c r="I56" s="1"/>
  <c r="I51"/>
  <c r="I49" s="1"/>
  <c r="G44"/>
  <c r="F31"/>
  <c r="D108" i="3" l="1"/>
  <c r="D19"/>
  <c r="D24"/>
  <c r="I14"/>
  <c r="D105"/>
  <c r="D107"/>
  <c r="F23"/>
  <c r="F16" s="1"/>
  <c r="F14" s="1"/>
  <c r="D182"/>
  <c r="I21"/>
  <c r="H16"/>
  <c r="H14" s="1"/>
  <c r="D20"/>
  <c r="E17"/>
  <c r="E16" s="1"/>
  <c r="E14" s="1"/>
  <c r="D185"/>
  <c r="D184"/>
  <c r="D18"/>
  <c r="G16"/>
  <c r="G14" s="1"/>
  <c r="I23" i="2"/>
  <c r="I21" s="1"/>
  <c r="F101"/>
  <c r="F30"/>
  <c r="F102"/>
  <c r="F164"/>
  <c r="D23" i="3" l="1"/>
  <c r="F21"/>
  <c r="D21" s="1"/>
  <c r="D17"/>
  <c r="D14"/>
  <c r="D16"/>
  <c r="F100" i="2"/>
  <c r="E21"/>
  <c r="E23"/>
  <c r="E51"/>
  <c r="F25"/>
  <c r="H19"/>
  <c r="H28"/>
  <c r="H27"/>
  <c r="H24"/>
  <c r="H104"/>
  <c r="H187"/>
  <c r="H185" s="1"/>
  <c r="H117"/>
  <c r="H115" s="1"/>
  <c r="H108"/>
  <c r="H105" s="1"/>
  <c r="H51"/>
  <c r="H49" s="1"/>
  <c r="F103"/>
  <c r="F37"/>
  <c r="G37"/>
  <c r="F28"/>
  <c r="G28"/>
  <c r="H20" l="1"/>
  <c r="H23"/>
  <c r="H21" s="1"/>
  <c r="D205"/>
  <c r="D204"/>
  <c r="E202"/>
  <c r="I201"/>
  <c r="I199" s="1"/>
  <c r="H201"/>
  <c r="H199" s="1"/>
  <c r="G201"/>
  <c r="G199" s="1"/>
  <c r="F201"/>
  <c r="F199" s="1"/>
  <c r="E201"/>
  <c r="E199" s="1"/>
  <c r="G187"/>
  <c r="F187"/>
  <c r="F185" s="1"/>
  <c r="E187"/>
  <c r="E185" s="1"/>
  <c r="G185"/>
  <c r="I182"/>
  <c r="H182"/>
  <c r="H18" s="1"/>
  <c r="F182"/>
  <c r="E182"/>
  <c r="I181"/>
  <c r="I17" s="1"/>
  <c r="H181"/>
  <c r="H17" s="1"/>
  <c r="G181"/>
  <c r="F181"/>
  <c r="E181"/>
  <c r="G138"/>
  <c r="G136" s="1"/>
  <c r="F138"/>
  <c r="F136" s="1"/>
  <c r="E138"/>
  <c r="E136"/>
  <c r="G117"/>
  <c r="G115" s="1"/>
  <c r="F117"/>
  <c r="F115" s="1"/>
  <c r="E117"/>
  <c r="E115" s="1"/>
  <c r="G108"/>
  <c r="F108"/>
  <c r="F105" s="1"/>
  <c r="E108"/>
  <c r="E105" s="1"/>
  <c r="G104"/>
  <c r="F104"/>
  <c r="E104"/>
  <c r="E103"/>
  <c r="E102"/>
  <c r="E100" s="1"/>
  <c r="E101"/>
  <c r="F93"/>
  <c r="E93"/>
  <c r="G91"/>
  <c r="G86"/>
  <c r="G84" s="1"/>
  <c r="F86"/>
  <c r="F84" s="1"/>
  <c r="E86"/>
  <c r="E84" s="1"/>
  <c r="G58"/>
  <c r="G56" s="1"/>
  <c r="F58"/>
  <c r="F56" s="1"/>
  <c r="E58"/>
  <c r="E56"/>
  <c r="G51"/>
  <c r="G49" s="1"/>
  <c r="F51"/>
  <c r="F49" s="1"/>
  <c r="E49"/>
  <c r="F44"/>
  <c r="F42" s="1"/>
  <c r="E44"/>
  <c r="E42" s="1"/>
  <c r="I42"/>
  <c r="H42"/>
  <c r="G42"/>
  <c r="E37"/>
  <c r="G35"/>
  <c r="F35"/>
  <c r="E35"/>
  <c r="E30"/>
  <c r="E28"/>
  <c r="F27"/>
  <c r="E27"/>
  <c r="G19"/>
  <c r="F26"/>
  <c r="F19" s="1"/>
  <c r="E26"/>
  <c r="E25"/>
  <c r="E18" s="1"/>
  <c r="G24"/>
  <c r="F24"/>
  <c r="F23" s="1"/>
  <c r="E24"/>
  <c r="E20"/>
  <c r="E202" i="1"/>
  <c r="E102"/>
  <c r="E101"/>
  <c r="F20" i="2" l="1"/>
  <c r="F21"/>
  <c r="G180"/>
  <c r="G178" s="1"/>
  <c r="G23"/>
  <c r="G21" s="1"/>
  <c r="F180"/>
  <c r="F178" s="1"/>
  <c r="E91"/>
  <c r="E180"/>
  <c r="G20"/>
  <c r="E19"/>
  <c r="F98"/>
  <c r="I180"/>
  <c r="H180"/>
  <c r="H178" s="1"/>
  <c r="G17"/>
  <c r="F91"/>
  <c r="F17"/>
  <c r="F18"/>
  <c r="E178"/>
  <c r="E17"/>
  <c r="E98"/>
  <c r="E100" i="1"/>
  <c r="I178" i="2" l="1"/>
  <c r="I16"/>
  <c r="I14" s="1"/>
  <c r="H16"/>
  <c r="H14" s="1"/>
  <c r="G16"/>
  <c r="G14" s="1"/>
  <c r="F16"/>
  <c r="E16"/>
  <c r="D168" i="1"/>
  <c r="D166"/>
  <c r="D164"/>
  <c r="F14" i="2" l="1"/>
  <c r="E14"/>
  <c r="D175" i="1"/>
  <c r="D171"/>
  <c r="D173" s="1"/>
  <c r="E58"/>
  <c r="D26"/>
  <c r="E30"/>
  <c r="E28" s="1"/>
  <c r="E51"/>
  <c r="E187" l="1"/>
  <c r="E185" s="1"/>
  <c r="D110"/>
  <c r="E37"/>
  <c r="E35" s="1"/>
  <c r="E27"/>
  <c r="D27" s="1"/>
  <c r="F104"/>
  <c r="G104"/>
  <c r="E103"/>
  <c r="E19" s="1"/>
  <c r="E104"/>
  <c r="D114"/>
  <c r="H182"/>
  <c r="I182"/>
  <c r="H181"/>
  <c r="I181"/>
  <c r="G182"/>
  <c r="H14"/>
  <c r="I14"/>
  <c r="G18"/>
  <c r="F18"/>
  <c r="D142"/>
  <c r="D141"/>
  <c r="D140"/>
  <c r="D139"/>
  <c r="G138"/>
  <c r="G136" s="1"/>
  <c r="F138"/>
  <c r="D138" s="1"/>
  <c r="E138"/>
  <c r="E136"/>
  <c r="F201"/>
  <c r="F199" s="1"/>
  <c r="G201"/>
  <c r="G199" s="1"/>
  <c r="H201"/>
  <c r="H199" s="1"/>
  <c r="I201"/>
  <c r="I199" s="1"/>
  <c r="E201"/>
  <c r="D202"/>
  <c r="D203"/>
  <c r="D204"/>
  <c r="D205"/>
  <c r="G187"/>
  <c r="G185" s="1"/>
  <c r="F187"/>
  <c r="F185" s="1"/>
  <c r="D188"/>
  <c r="D189"/>
  <c r="D190"/>
  <c r="D191"/>
  <c r="F182"/>
  <c r="E182"/>
  <c r="F181"/>
  <c r="G181"/>
  <c r="E181"/>
  <c r="G180"/>
  <c r="G178" s="1"/>
  <c r="H180"/>
  <c r="H178" s="1"/>
  <c r="D183"/>
  <c r="D184"/>
  <c r="F102"/>
  <c r="G102"/>
  <c r="G117"/>
  <c r="G115"/>
  <c r="F117"/>
  <c r="F115" s="1"/>
  <c r="E117"/>
  <c r="D117" s="1"/>
  <c r="D118"/>
  <c r="D119"/>
  <c r="D120"/>
  <c r="D121"/>
  <c r="F101"/>
  <c r="F108"/>
  <c r="G108"/>
  <c r="G105" s="1"/>
  <c r="E108"/>
  <c r="E105" s="1"/>
  <c r="F105"/>
  <c r="D112"/>
  <c r="G101"/>
  <c r="H100"/>
  <c r="I100"/>
  <c r="H98"/>
  <c r="D96"/>
  <c r="D97"/>
  <c r="D95"/>
  <c r="D94"/>
  <c r="G93"/>
  <c r="G91" s="1"/>
  <c r="F93"/>
  <c r="D93" s="1"/>
  <c r="E93"/>
  <c r="E91" s="1"/>
  <c r="F91"/>
  <c r="D90"/>
  <c r="D89"/>
  <c r="D88"/>
  <c r="D87"/>
  <c r="G86"/>
  <c r="F86"/>
  <c r="E86"/>
  <c r="D86" s="1"/>
  <c r="G84"/>
  <c r="F84"/>
  <c r="E56"/>
  <c r="G58"/>
  <c r="G56" s="1"/>
  <c r="F58"/>
  <c r="F56" s="1"/>
  <c r="F51"/>
  <c r="F49" s="1"/>
  <c r="G51"/>
  <c r="D62"/>
  <c r="D61"/>
  <c r="D60"/>
  <c r="D59"/>
  <c r="D55"/>
  <c r="D54"/>
  <c r="D53"/>
  <c r="D52"/>
  <c r="E49"/>
  <c r="D44"/>
  <c r="D45"/>
  <c r="D46"/>
  <c r="D47"/>
  <c r="D48"/>
  <c r="D42"/>
  <c r="E44"/>
  <c r="F44"/>
  <c r="F42" s="1"/>
  <c r="E42"/>
  <c r="G42"/>
  <c r="H42"/>
  <c r="I42"/>
  <c r="G35"/>
  <c r="F35"/>
  <c r="D41"/>
  <c r="D40"/>
  <c r="D39"/>
  <c r="D38"/>
  <c r="D37" s="1"/>
  <c r="D35" s="1"/>
  <c r="D30"/>
  <c r="D31"/>
  <c r="D32"/>
  <c r="D33"/>
  <c r="D34"/>
  <c r="F28"/>
  <c r="G28"/>
  <c r="D28"/>
  <c r="G24"/>
  <c r="G25"/>
  <c r="G26"/>
  <c r="G19" s="1"/>
  <c r="G27"/>
  <c r="F24"/>
  <c r="F25"/>
  <c r="F26"/>
  <c r="F27"/>
  <c r="E25"/>
  <c r="D25" s="1"/>
  <c r="E26"/>
  <c r="H21"/>
  <c r="I21"/>
  <c r="E20" l="1"/>
  <c r="E115"/>
  <c r="D115" s="1"/>
  <c r="E18"/>
  <c r="D18" s="1"/>
  <c r="D19"/>
  <c r="E24"/>
  <c r="G20"/>
  <c r="D104"/>
  <c r="I180"/>
  <c r="I178" s="1"/>
  <c r="F136"/>
  <c r="D136" s="1"/>
  <c r="D201"/>
  <c r="E199"/>
  <c r="D199" s="1"/>
  <c r="F180"/>
  <c r="F178" s="1"/>
  <c r="D181"/>
  <c r="D185"/>
  <c r="D187"/>
  <c r="D182"/>
  <c r="E180"/>
  <c r="E178" s="1"/>
  <c r="G17"/>
  <c r="F100"/>
  <c r="F98" s="1"/>
  <c r="D108"/>
  <c r="D105"/>
  <c r="G100"/>
  <c r="G98" s="1"/>
  <c r="D102"/>
  <c r="F17"/>
  <c r="D101"/>
  <c r="D91"/>
  <c r="E84"/>
  <c r="D84" s="1"/>
  <c r="G23"/>
  <c r="G21" s="1"/>
  <c r="D58"/>
  <c r="E23"/>
  <c r="D56"/>
  <c r="D51"/>
  <c r="D49"/>
  <c r="G49"/>
  <c r="F23"/>
  <c r="F19"/>
  <c r="F20"/>
  <c r="F14" s="1"/>
  <c r="E21" l="1"/>
  <c r="D21" s="1"/>
  <c r="D23"/>
  <c r="E17"/>
  <c r="E16" s="1"/>
  <c r="E14" s="1"/>
  <c r="D14" s="1"/>
  <c r="D24"/>
  <c r="D20"/>
  <c r="D178"/>
  <c r="D180"/>
  <c r="F16"/>
  <c r="G16"/>
  <c r="G14" s="1"/>
  <c r="F21"/>
  <c r="D17" l="1"/>
  <c r="D103"/>
  <c r="D100"/>
  <c r="E98" l="1"/>
  <c r="D98" s="1"/>
  <c r="D16"/>
</calcChain>
</file>

<file path=xl/sharedStrings.xml><?xml version="1.0" encoding="utf-8"?>
<sst xmlns="http://schemas.openxmlformats.org/spreadsheetml/2006/main" count="894" uniqueCount="83">
  <si>
    <t>Таблица №4</t>
  </si>
  <si>
    <t>Ресурсное обеспечение</t>
  </si>
  <si>
    <t>и прогнозная (справочная) оценка расходов бюджета на реализацию целей</t>
  </si>
  <si>
    <t>муниципальной программы (с учетом средств межбюджетных трансфертов)</t>
  </si>
  <si>
    <t>муниципального образования муниципального района "Усть-Куломский"</t>
  </si>
  <si>
    <t xml:space="preserve">"Развитие культуры" </t>
  </si>
  <si>
    <t>Статус</t>
  </si>
  <si>
    <t>Наименование муниципальной программы, подпрограммы, ОСНОВНОЕ МЕРОПРИЯТИЕ, основного мероприятия</t>
  </si>
  <si>
    <t>Источник финансирования</t>
  </si>
  <si>
    <t>Оценка расходов, тыс. руб.</t>
  </si>
  <si>
    <t>Всего (нарастающим итогом с начала реализации программы)</t>
  </si>
  <si>
    <t>год</t>
  </si>
  <si>
    <t xml:space="preserve">Муниципальная программа </t>
  </si>
  <si>
    <t>"Развитие культуры"</t>
  </si>
  <si>
    <t>Всего</t>
  </si>
  <si>
    <t>в том числе:</t>
  </si>
  <si>
    <t>Бюджет муниципального образования, из них за счет средств:</t>
  </si>
  <si>
    <t>Местного бюджета</t>
  </si>
  <si>
    <t>Республиканского бюджета Республики Коми</t>
  </si>
  <si>
    <t>Федерального бюджета</t>
  </si>
  <si>
    <t>Средства от приносящей доход деятельности</t>
  </si>
  <si>
    <t>Задача 1.</t>
  </si>
  <si>
    <r>
      <t>Обеспечение доступности объектов сферы культуры, сохранение и актуализация культурного наследия МО МР "Усть-Куломский</t>
    </r>
    <r>
      <rPr>
        <b/>
        <sz val="10"/>
        <color theme="1"/>
        <rFont val="Times New Roman"/>
        <family val="1"/>
        <charset val="204"/>
      </rPr>
      <t xml:space="preserve"> </t>
    </r>
  </si>
  <si>
    <t>Основное мероприятие 1.1</t>
  </si>
  <si>
    <t>Строительство и реконструкция муниципальных объектов сферы культуры</t>
  </si>
  <si>
    <t>Основное мероприятие 1.2</t>
  </si>
  <si>
    <t xml:space="preserve">Ремонт, капитальный ремонт, оснащение специальным оборудованием и материалами зданий муниципальных учреждений сферы культуры </t>
  </si>
  <si>
    <t>Основное мероприятие 1.3</t>
  </si>
  <si>
    <t>Обеспечение первичных мер пожарной и антитеррористической безопасности муниципальных учреждений сферы культуры</t>
  </si>
  <si>
    <t>Основное мероприятие 1.4</t>
  </si>
  <si>
    <t>Оказание муниципальных услуг (выполнение работ) библиотеками</t>
  </si>
  <si>
    <t>Основное мероприятие 1.5</t>
  </si>
  <si>
    <t>Комплектование книжных (документных) фондов библиотек муниципального образования муниципального района "Усть-Куломский"</t>
  </si>
  <si>
    <t>Основное мероприятие 1.6.</t>
  </si>
  <si>
    <t>Проведение мероприятий по подключению общедоступных библиотек в РК к сети "Интернет" и развитие системы библиотечного дела с учетом задачи расширения информационных технологий и оцифровки</t>
  </si>
  <si>
    <t>Основное мероприятие 1.7</t>
  </si>
  <si>
    <t>Создание модельных библиотек.</t>
  </si>
  <si>
    <t>Основное мероприятие 1.8</t>
  </si>
  <si>
    <t>Обеспечение развития сети модельных библиотек на основе регионального стандарта (ремонт, капитальный ремонт, обновление материально-технической базы)</t>
  </si>
  <si>
    <t>Основное мероприятие 1.9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</si>
  <si>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сферы культуры, в том числе для сельских учреждений культуры и муниципальных организаций дополнительного образования детей в сфере культуры и искусства (т.ч. реализация проекта "Местный Дом культуры")</t>
  </si>
  <si>
    <t>Основное мероприятие 1.10</t>
  </si>
  <si>
    <t>Реализация народных проектов.</t>
  </si>
  <si>
    <t>Задача 2.</t>
  </si>
  <si>
    <t>Формирование благоприятных условий реализации, воспроизводства и развития творческого потенциала населения МО МР "Усть-Куломский"</t>
  </si>
  <si>
    <t>Основное мероприятие 2.1</t>
  </si>
  <si>
    <t>Оказание муниципальных услуг (выполнение работ) учреждениями культурно-досугового типа</t>
  </si>
  <si>
    <t>Основное мероприятие 2.2</t>
  </si>
  <si>
    <t>Оказание муниципальных услуг (выполнение работ) муниципальными образовательными организациями дополнительного образования детей в сфере культуры и искусства</t>
  </si>
  <si>
    <t>Основное мероприятие 2.3</t>
  </si>
  <si>
    <t>Организация и проведение районных мероприятий для населения</t>
  </si>
  <si>
    <t>Основное мероприятие 2.4</t>
  </si>
  <si>
    <t>Повышение квалификации и профессиональной компетентности специалистов муниципальных учреждений сферы культуры</t>
  </si>
  <si>
    <t>Основное мероприятие 2.5</t>
  </si>
  <si>
    <t>Государственная поддержка муниципальных учреждений и работников учреждений культуры</t>
  </si>
  <si>
    <t>Основное мероприятие 2.6</t>
  </si>
  <si>
    <t>Стимулирование и популяризация творческой деятельности населения муниципального района "Усть-Куломский".</t>
  </si>
  <si>
    <t>Основное мероприятие 2.7</t>
  </si>
  <si>
    <t>Реализация Соглашения о социально-экономическом сотрудничестве между Правительством Республики Коми и АО "Монди СЛПК"</t>
  </si>
  <si>
    <t>Основное мероприятие 2.8</t>
  </si>
  <si>
    <t>Гранты бюджетам муниципальных районов за достижение показателей деятельности органов местного самоуправления</t>
  </si>
  <si>
    <t>Задача 3.</t>
  </si>
  <si>
    <t>Обеспечение реализации муниципальной программы</t>
  </si>
  <si>
    <t>Основное мероприятие 3.1</t>
  </si>
  <si>
    <t>Руководство и управление в сфере установленных функций органов местного самоуправления (в т.ч. содержание отдела бухгалтерского учета и отчетности управления культуры и национальной политики и МКУ "ЦОБУ")</t>
  </si>
  <si>
    <t>Основное мероприятие 3.2</t>
  </si>
  <si>
    <t>Организация взаимодействия с органами местного самоуправления МО МР "Усть-Куломский" и органами исполнительной власти МР по реализации муниципальной программ</t>
  </si>
  <si>
    <t>Основное мероприятие 3.3.</t>
  </si>
  <si>
    <t>Оплата расходов по коммунальным услугам</t>
  </si>
  <si>
    <t>Задача 4.</t>
  </si>
  <si>
    <t>"Укрепление единства российской нации и этнокультурное развитие народа, проживающего на территории МО МР "Усть-Куломский"</t>
  </si>
  <si>
    <t>Основное мероприятие 4.1</t>
  </si>
  <si>
    <t>Развитие гармоничных межнациональных отношений</t>
  </si>
  <si>
    <t>Задача 5.</t>
  </si>
  <si>
    <t>Сохранение и развитие государственных языков.</t>
  </si>
  <si>
    <t>Основное мероприятие 5.1</t>
  </si>
  <si>
    <t>Сохранение и развитие государственных языков Республики Коми</t>
  </si>
  <si>
    <t>Основное мероприятие 2.9</t>
  </si>
  <si>
    <t>Финансовое обеспечение части затрат на реализацию народных инициатив</t>
  </si>
  <si>
    <t>Реализация мероприятий, направленных на исполнение наказов избирателей</t>
  </si>
  <si>
    <t>Основное мероприятие 2.10</t>
  </si>
  <si>
    <t>Основное мероприятие 1.11</t>
  </si>
  <si>
    <t>Реализация инициативных проектов.</t>
  </si>
</sst>
</file>

<file path=xl/styles.xml><?xml version="1.0" encoding="utf-8"?>
<styleSheet xmlns="http://schemas.openxmlformats.org/spreadsheetml/2006/main">
  <numFmts count="1">
    <numFmt numFmtId="164" formatCode="#,##0.0000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164" fontId="4" fillId="0" borderId="6" xfId="0" applyNumberFormat="1" applyFont="1" applyBorder="1" applyAlignment="1" applyProtection="1">
      <alignment vertical="top"/>
      <protection locked="0"/>
    </xf>
    <xf numFmtId="164" fontId="2" fillId="0" borderId="6" xfId="0" applyNumberFormat="1" applyFont="1" applyBorder="1" applyAlignment="1" applyProtection="1">
      <alignment vertical="top"/>
      <protection locked="0"/>
    </xf>
    <xf numFmtId="164" fontId="2" fillId="0" borderId="1" xfId="0" applyNumberFormat="1" applyFont="1" applyBorder="1" applyAlignment="1" applyProtection="1">
      <alignment vertical="top"/>
      <protection locked="0"/>
    </xf>
    <xf numFmtId="164" fontId="2" fillId="0" borderId="3" xfId="0" applyNumberFormat="1" applyFont="1" applyBorder="1" applyAlignment="1" applyProtection="1">
      <alignment vertical="top"/>
      <protection locked="0"/>
    </xf>
    <xf numFmtId="0" fontId="3" fillId="0" borderId="0" xfId="0" applyFont="1" applyAlignment="1">
      <alignment horizontal="center"/>
    </xf>
    <xf numFmtId="164" fontId="4" fillId="2" borderId="6" xfId="0" applyNumberFormat="1" applyFont="1" applyFill="1" applyBorder="1" applyAlignment="1" applyProtection="1">
      <alignment vertical="top"/>
      <protection locked="0"/>
    </xf>
    <xf numFmtId="164" fontId="2" fillId="2" borderId="6" xfId="0" applyNumberFormat="1" applyFont="1" applyFill="1" applyBorder="1" applyAlignment="1" applyProtection="1">
      <alignment vertical="top"/>
      <protection locked="0"/>
    </xf>
    <xf numFmtId="0" fontId="3" fillId="0" borderId="0" xfId="0" applyFont="1" applyAlignment="1">
      <alignment horizontal="center"/>
    </xf>
    <xf numFmtId="164" fontId="2" fillId="2" borderId="1" xfId="0" applyNumberFormat="1" applyFont="1" applyFill="1" applyBorder="1" applyAlignment="1" applyProtection="1">
      <alignment vertical="top"/>
      <protection locked="0"/>
    </xf>
    <xf numFmtId="164" fontId="2" fillId="2" borderId="3" xfId="0" applyNumberFormat="1" applyFont="1" applyFill="1" applyBorder="1" applyAlignment="1" applyProtection="1">
      <alignment vertical="top"/>
      <protection locked="0"/>
    </xf>
    <xf numFmtId="0" fontId="0" fillId="2" borderId="0" xfId="0" applyFill="1"/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164" fontId="4" fillId="3" borderId="6" xfId="0" applyNumberFormat="1" applyFont="1" applyFill="1" applyBorder="1" applyAlignment="1" applyProtection="1">
      <alignment vertical="top"/>
      <protection locked="0"/>
    </xf>
    <xf numFmtId="164" fontId="2" fillId="3" borderId="6" xfId="0" applyNumberFormat="1" applyFont="1" applyFill="1" applyBorder="1" applyAlignment="1" applyProtection="1">
      <alignment vertical="top"/>
      <protection locked="0"/>
    </xf>
    <xf numFmtId="164" fontId="2" fillId="3" borderId="1" xfId="0" applyNumberFormat="1" applyFont="1" applyFill="1" applyBorder="1" applyAlignment="1" applyProtection="1">
      <alignment vertical="top"/>
      <protection locked="0"/>
    </xf>
    <xf numFmtId="164" fontId="2" fillId="3" borderId="3" xfId="0" applyNumberFormat="1" applyFont="1" applyFill="1" applyBorder="1" applyAlignment="1" applyProtection="1">
      <alignment vertical="top"/>
      <protection locked="0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164" fontId="4" fillId="0" borderId="5" xfId="0" applyNumberFormat="1" applyFont="1" applyBorder="1" applyAlignment="1" applyProtection="1">
      <alignment vertical="top"/>
      <protection locked="0"/>
    </xf>
    <xf numFmtId="164" fontId="4" fillId="2" borderId="5" xfId="0" applyNumberFormat="1" applyFont="1" applyFill="1" applyBorder="1" applyAlignment="1" applyProtection="1">
      <alignment vertical="top"/>
      <protection locked="0"/>
    </xf>
    <xf numFmtId="164" fontId="2" fillId="0" borderId="13" xfId="0" applyNumberFormat="1" applyFont="1" applyBorder="1" applyAlignment="1" applyProtection="1">
      <alignment vertical="top"/>
      <protection locked="0"/>
    </xf>
    <xf numFmtId="164" fontId="2" fillId="2" borderId="13" xfId="0" applyNumberFormat="1" applyFont="1" applyFill="1" applyBorder="1" applyAlignment="1" applyProtection="1">
      <alignment vertical="top"/>
      <protection locked="0"/>
    </xf>
    <xf numFmtId="164" fontId="2" fillId="0" borderId="14" xfId="0" applyNumberFormat="1" applyFont="1" applyBorder="1" applyAlignment="1" applyProtection="1">
      <alignment vertical="top"/>
      <protection locked="0"/>
    </xf>
    <xf numFmtId="164" fontId="2" fillId="0" borderId="15" xfId="0" applyNumberFormat="1" applyFont="1" applyBorder="1" applyAlignment="1" applyProtection="1">
      <alignment vertical="top"/>
      <protection locked="0"/>
    </xf>
    <xf numFmtId="164" fontId="2" fillId="2" borderId="15" xfId="0" applyNumberFormat="1" applyFont="1" applyFill="1" applyBorder="1" applyAlignment="1" applyProtection="1">
      <alignment vertical="top"/>
      <protection locked="0"/>
    </xf>
    <xf numFmtId="164" fontId="2" fillId="0" borderId="16" xfId="0" applyNumberFormat="1" applyFont="1" applyBorder="1" applyAlignment="1" applyProtection="1">
      <alignment vertical="top"/>
      <protection locked="0"/>
    </xf>
    <xf numFmtId="164" fontId="4" fillId="0" borderId="11" xfId="0" applyNumberFormat="1" applyFont="1" applyBorder="1" applyAlignment="1" applyProtection="1">
      <alignment vertical="top"/>
      <protection locked="0"/>
    </xf>
    <xf numFmtId="164" fontId="2" fillId="0" borderId="11" xfId="0" applyNumberFormat="1" applyFont="1" applyBorder="1" applyAlignment="1" applyProtection="1">
      <alignment vertical="top"/>
      <protection locked="0"/>
    </xf>
    <xf numFmtId="164" fontId="2" fillId="2" borderId="11" xfId="0" applyNumberFormat="1" applyFont="1" applyFill="1" applyBorder="1" applyAlignment="1" applyProtection="1">
      <alignment vertical="top"/>
      <protection locked="0"/>
    </xf>
    <xf numFmtId="164" fontId="4" fillId="0" borderId="17" xfId="0" applyNumberFormat="1" applyFont="1" applyBorder="1" applyAlignment="1" applyProtection="1">
      <alignment vertical="top"/>
      <protection locked="0"/>
    </xf>
    <xf numFmtId="164" fontId="4" fillId="0" borderId="18" xfId="0" applyNumberFormat="1" applyFont="1" applyBorder="1" applyAlignment="1" applyProtection="1">
      <alignment vertical="top"/>
      <protection locked="0"/>
    </xf>
    <xf numFmtId="164" fontId="4" fillId="0" borderId="0" xfId="0" applyNumberFormat="1" applyFont="1" applyBorder="1" applyAlignment="1" applyProtection="1">
      <alignment vertical="top"/>
      <protection locked="0"/>
    </xf>
    <xf numFmtId="164" fontId="4" fillId="0" borderId="7" xfId="0" applyNumberFormat="1" applyFont="1" applyBorder="1" applyAlignment="1" applyProtection="1">
      <alignment vertical="top"/>
      <protection locked="0"/>
    </xf>
    <xf numFmtId="0" fontId="2" fillId="0" borderId="11" xfId="0" applyFont="1" applyBorder="1" applyAlignment="1">
      <alignment vertical="top" wrapText="1"/>
    </xf>
    <xf numFmtId="164" fontId="2" fillId="2" borderId="19" xfId="0" applyNumberFormat="1" applyFont="1" applyFill="1" applyBorder="1" applyAlignment="1" applyProtection="1">
      <alignment vertical="top"/>
      <protection locked="0"/>
    </xf>
    <xf numFmtId="164" fontId="2" fillId="0" borderId="20" xfId="0" applyNumberFormat="1" applyFont="1" applyBorder="1" applyAlignment="1" applyProtection="1">
      <alignment vertical="top"/>
      <protection locked="0"/>
    </xf>
    <xf numFmtId="164" fontId="2" fillId="2" borderId="21" xfId="0" applyNumberFormat="1" applyFont="1" applyFill="1" applyBorder="1" applyAlignment="1" applyProtection="1">
      <alignment vertical="top"/>
      <protection locked="0"/>
    </xf>
    <xf numFmtId="164" fontId="2" fillId="0" borderId="22" xfId="0" applyNumberFormat="1" applyFont="1" applyBorder="1" applyAlignment="1" applyProtection="1">
      <alignment vertical="top"/>
      <protection locked="0"/>
    </xf>
    <xf numFmtId="164" fontId="2" fillId="4" borderId="6" xfId="0" applyNumberFormat="1" applyFont="1" applyFill="1" applyBorder="1" applyAlignment="1" applyProtection="1">
      <alignment vertical="top"/>
      <protection locked="0"/>
    </xf>
    <xf numFmtId="0" fontId="2" fillId="4" borderId="5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164" fontId="4" fillId="4" borderId="6" xfId="0" applyNumberFormat="1" applyFont="1" applyFill="1" applyBorder="1" applyAlignment="1" applyProtection="1">
      <alignment vertical="top"/>
      <protection locked="0"/>
    </xf>
    <xf numFmtId="164" fontId="4" fillId="4" borderId="5" xfId="0" applyNumberFormat="1" applyFont="1" applyFill="1" applyBorder="1" applyAlignment="1" applyProtection="1">
      <alignment vertical="top"/>
      <protection locked="0"/>
    </xf>
    <xf numFmtId="164" fontId="2" fillId="4" borderId="13" xfId="0" applyNumberFormat="1" applyFont="1" applyFill="1" applyBorder="1" applyAlignment="1" applyProtection="1">
      <alignment vertical="top"/>
      <protection locked="0"/>
    </xf>
    <xf numFmtId="164" fontId="2" fillId="4" borderId="15" xfId="0" applyNumberFormat="1" applyFont="1" applyFill="1" applyBorder="1" applyAlignment="1" applyProtection="1">
      <alignment vertical="top"/>
      <protection locked="0"/>
    </xf>
    <xf numFmtId="164" fontId="2" fillId="4" borderId="11" xfId="0" applyNumberFormat="1" applyFont="1" applyFill="1" applyBorder="1" applyAlignment="1" applyProtection="1">
      <alignment vertical="top"/>
      <protection locked="0"/>
    </xf>
    <xf numFmtId="164" fontId="2" fillId="4" borderId="11" xfId="0" applyNumberFormat="1" applyFont="1" applyFill="1" applyBorder="1" applyAlignment="1" applyProtection="1">
      <alignment horizontal="center" vertical="top"/>
      <protection locked="0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3"/>
  <sheetViews>
    <sheetView view="pageBreakPreview" zoomScaleSheetLayoutView="100" workbookViewId="0">
      <selection activeCell="B14" sqref="B14:B20"/>
    </sheetView>
  </sheetViews>
  <sheetFormatPr defaultRowHeight="14.4"/>
  <cols>
    <col min="1" max="1" width="27.44140625" customWidth="1"/>
    <col min="2" max="2" width="28.88671875" customWidth="1"/>
    <col min="3" max="3" width="27" customWidth="1"/>
    <col min="4" max="5" width="15.109375" customWidth="1"/>
    <col min="6" max="6" width="13.33203125" customWidth="1"/>
    <col min="7" max="7" width="15.109375" customWidth="1"/>
    <col min="8" max="9" width="10" customWidth="1"/>
  </cols>
  <sheetData>
    <row r="1" spans="1:9">
      <c r="I1" s="1" t="s">
        <v>0</v>
      </c>
    </row>
    <row r="2" spans="1:9" ht="7.5" customHeight="1">
      <c r="A2" s="3"/>
    </row>
    <row r="3" spans="1:9" ht="18">
      <c r="A3" s="83" t="s">
        <v>1</v>
      </c>
      <c r="B3" s="83"/>
      <c r="C3" s="83"/>
      <c r="D3" s="83"/>
      <c r="E3" s="83"/>
      <c r="F3" s="83"/>
      <c r="G3" s="83"/>
      <c r="H3" s="83"/>
      <c r="I3" s="83"/>
    </row>
    <row r="4" spans="1:9" ht="18">
      <c r="A4" s="83" t="s">
        <v>2</v>
      </c>
      <c r="B4" s="83"/>
      <c r="C4" s="83"/>
      <c r="D4" s="83"/>
      <c r="E4" s="83"/>
      <c r="F4" s="83"/>
      <c r="G4" s="83"/>
      <c r="H4" s="83"/>
      <c r="I4" s="83"/>
    </row>
    <row r="5" spans="1:9" ht="18">
      <c r="A5" s="83" t="s">
        <v>3</v>
      </c>
      <c r="B5" s="83"/>
      <c r="C5" s="83"/>
      <c r="D5" s="83"/>
      <c r="E5" s="83"/>
      <c r="F5" s="83"/>
      <c r="G5" s="83"/>
      <c r="H5" s="83"/>
      <c r="I5" s="83"/>
    </row>
    <row r="6" spans="1:9" ht="18">
      <c r="A6" s="83" t="s">
        <v>4</v>
      </c>
      <c r="B6" s="83"/>
      <c r="C6" s="83"/>
      <c r="D6" s="83"/>
      <c r="E6" s="83"/>
      <c r="F6" s="83"/>
      <c r="G6" s="83"/>
      <c r="H6" s="83"/>
      <c r="I6" s="83"/>
    </row>
    <row r="7" spans="1:9" ht="18">
      <c r="A7" s="83" t="s">
        <v>5</v>
      </c>
      <c r="B7" s="83"/>
      <c r="C7" s="83"/>
      <c r="D7" s="83"/>
      <c r="E7" s="83"/>
      <c r="F7" s="83"/>
      <c r="G7" s="83"/>
      <c r="H7" s="83"/>
      <c r="I7" s="83"/>
    </row>
    <row r="8" spans="1:9" ht="10.5" customHeight="1" thickBot="1">
      <c r="A8" s="2"/>
    </row>
    <row r="9" spans="1:9" ht="42" customHeight="1" thickBot="1">
      <c r="A9" s="56" t="s">
        <v>6</v>
      </c>
      <c r="B9" s="56" t="s">
        <v>7</v>
      </c>
      <c r="C9" s="56" t="s">
        <v>8</v>
      </c>
      <c r="D9" s="59" t="s">
        <v>9</v>
      </c>
      <c r="E9" s="60"/>
      <c r="F9" s="60"/>
      <c r="G9" s="60"/>
      <c r="H9" s="60"/>
      <c r="I9" s="61"/>
    </row>
    <row r="10" spans="1:9" ht="52.5" customHeight="1">
      <c r="A10" s="57"/>
      <c r="B10" s="57"/>
      <c r="C10" s="57"/>
      <c r="D10" s="56" t="s">
        <v>10</v>
      </c>
      <c r="E10" s="4">
        <v>2022</v>
      </c>
      <c r="F10" s="4">
        <v>2023</v>
      </c>
      <c r="G10" s="4">
        <v>2024</v>
      </c>
      <c r="H10" s="4">
        <v>2025</v>
      </c>
      <c r="I10" s="4">
        <v>2026</v>
      </c>
    </row>
    <row r="11" spans="1:9" ht="15" thickBot="1">
      <c r="A11" s="58"/>
      <c r="B11" s="58"/>
      <c r="C11" s="58"/>
      <c r="D11" s="58"/>
      <c r="E11" s="5" t="s">
        <v>11</v>
      </c>
      <c r="F11" s="5" t="s">
        <v>11</v>
      </c>
      <c r="G11" s="5" t="s">
        <v>11</v>
      </c>
      <c r="H11" s="5" t="s">
        <v>11</v>
      </c>
      <c r="I11" s="5" t="s">
        <v>11</v>
      </c>
    </row>
    <row r="12" spans="1:9" ht="9.75" customHeight="1">
      <c r="A12" s="56">
        <v>1</v>
      </c>
      <c r="B12" s="56">
        <v>2</v>
      </c>
      <c r="C12" s="56">
        <v>3</v>
      </c>
      <c r="D12" s="56">
        <v>4</v>
      </c>
      <c r="E12" s="56">
        <v>5</v>
      </c>
      <c r="F12" s="56">
        <v>6</v>
      </c>
      <c r="G12" s="56">
        <v>7</v>
      </c>
      <c r="H12" s="56">
        <v>8</v>
      </c>
      <c r="I12" s="56">
        <v>9</v>
      </c>
    </row>
    <row r="13" spans="1:9" ht="9" customHeight="1" thickBot="1">
      <c r="A13" s="58"/>
      <c r="B13" s="58"/>
      <c r="C13" s="58"/>
      <c r="D13" s="58"/>
      <c r="E13" s="58"/>
      <c r="F13" s="58"/>
      <c r="G13" s="58"/>
      <c r="H13" s="58"/>
      <c r="I13" s="58"/>
    </row>
    <row r="14" spans="1:9" ht="16.5" customHeight="1" thickBot="1">
      <c r="A14" s="62" t="s">
        <v>12</v>
      </c>
      <c r="B14" s="62" t="s">
        <v>13</v>
      </c>
      <c r="C14" s="6" t="s">
        <v>14</v>
      </c>
      <c r="D14" s="8">
        <f>SUM(F14+G14+E14)</f>
        <v>472044.19877000002</v>
      </c>
      <c r="E14" s="8">
        <f>SUM(E16+E20)</f>
        <v>176173.43267000001</v>
      </c>
      <c r="F14" s="8">
        <f>SUM(F16+F20)</f>
        <v>147935.38305</v>
      </c>
      <c r="G14" s="8">
        <f t="shared" ref="G14:I14" si="0">SUM(G16+G20)</f>
        <v>147935.38305</v>
      </c>
      <c r="H14" s="8">
        <f t="shared" si="0"/>
        <v>0</v>
      </c>
      <c r="I14" s="8">
        <f t="shared" si="0"/>
        <v>0</v>
      </c>
    </row>
    <row r="15" spans="1:9" ht="16.5" customHeight="1" thickBot="1">
      <c r="A15" s="63"/>
      <c r="B15" s="63"/>
      <c r="C15" s="6" t="s">
        <v>15</v>
      </c>
      <c r="D15" s="8"/>
      <c r="E15" s="8"/>
      <c r="F15" s="8"/>
      <c r="G15" s="8"/>
      <c r="H15" s="9"/>
      <c r="I15" s="9"/>
    </row>
    <row r="16" spans="1:9" ht="41.25" customHeight="1" thickBot="1">
      <c r="A16" s="63"/>
      <c r="B16" s="63"/>
      <c r="C16" s="6" t="s">
        <v>16</v>
      </c>
      <c r="D16" s="8">
        <f t="shared" ref="D16:D20" si="1">SUM(E16+F16+G16)</f>
        <v>458804.19877000002</v>
      </c>
      <c r="E16" s="8">
        <f>SUM(E17+E18+E19)</f>
        <v>171293.43267000001</v>
      </c>
      <c r="F16" s="8">
        <f t="shared" ref="F16:G16" si="2">SUM(F23+F100+F180)</f>
        <v>143755.38305</v>
      </c>
      <c r="G16" s="8">
        <f t="shared" si="2"/>
        <v>143755.38305</v>
      </c>
      <c r="H16" s="9"/>
      <c r="I16" s="9"/>
    </row>
    <row r="17" spans="1:9" ht="21.75" customHeight="1" thickBot="1">
      <c r="A17" s="63"/>
      <c r="B17" s="63"/>
      <c r="C17" s="6" t="s">
        <v>17</v>
      </c>
      <c r="D17" s="8">
        <f t="shared" si="1"/>
        <v>266337.07091000001</v>
      </c>
      <c r="E17" s="8">
        <f t="shared" ref="E17:G20" si="3">SUM(E24+E101+E181)</f>
        <v>97218.512730000002</v>
      </c>
      <c r="F17" s="8">
        <f t="shared" si="3"/>
        <v>84559.279089999996</v>
      </c>
      <c r="G17" s="8">
        <f t="shared" si="3"/>
        <v>84559.279089999996</v>
      </c>
      <c r="H17" s="9"/>
      <c r="I17" s="9"/>
    </row>
    <row r="18" spans="1:9" ht="27.75" customHeight="1" thickBot="1">
      <c r="A18" s="63"/>
      <c r="B18" s="63"/>
      <c r="C18" s="6" t="s">
        <v>18</v>
      </c>
      <c r="D18" s="8">
        <f t="shared" si="1"/>
        <v>190676.08243000001</v>
      </c>
      <c r="E18" s="8">
        <f t="shared" si="3"/>
        <v>72283.874509999994</v>
      </c>
      <c r="F18" s="8">
        <f t="shared" si="3"/>
        <v>59196.10396</v>
      </c>
      <c r="G18" s="8">
        <f t="shared" si="3"/>
        <v>59196.10396</v>
      </c>
      <c r="H18" s="9"/>
      <c r="I18" s="9"/>
    </row>
    <row r="19" spans="1:9" ht="15.75" customHeight="1" thickBot="1">
      <c r="A19" s="63"/>
      <c r="B19" s="63"/>
      <c r="C19" s="6" t="s">
        <v>19</v>
      </c>
      <c r="D19" s="8">
        <f>SUM(E19+F19+G19)</f>
        <v>1791.0454300000001</v>
      </c>
      <c r="E19" s="8">
        <f t="shared" si="3"/>
        <v>1791.0454300000001</v>
      </c>
      <c r="F19" s="8">
        <f t="shared" si="3"/>
        <v>0</v>
      </c>
      <c r="G19" s="8">
        <f t="shared" si="3"/>
        <v>0</v>
      </c>
      <c r="H19" s="9"/>
      <c r="I19" s="9"/>
    </row>
    <row r="20" spans="1:9" ht="29.25" customHeight="1" thickBot="1">
      <c r="A20" s="64"/>
      <c r="B20" s="64"/>
      <c r="C20" s="6" t="s">
        <v>20</v>
      </c>
      <c r="D20" s="8">
        <f t="shared" si="1"/>
        <v>13240</v>
      </c>
      <c r="E20" s="8">
        <f t="shared" si="3"/>
        <v>4880</v>
      </c>
      <c r="F20" s="8">
        <f t="shared" si="3"/>
        <v>4180</v>
      </c>
      <c r="G20" s="8">
        <f t="shared" si="3"/>
        <v>4180</v>
      </c>
      <c r="H20" s="9"/>
      <c r="I20" s="9"/>
    </row>
    <row r="21" spans="1:9" ht="19.5" customHeight="1" thickBot="1">
      <c r="A21" s="62" t="s">
        <v>21</v>
      </c>
      <c r="B21" s="65" t="s">
        <v>22</v>
      </c>
      <c r="C21" s="6" t="s">
        <v>14</v>
      </c>
      <c r="D21" s="8">
        <f>SUM(E21+F21+G21+H21+I21)</f>
        <v>205730.92217999999</v>
      </c>
      <c r="E21" s="8">
        <f>SUM(E23+E24+E25+E26+E27)</f>
        <v>84567.25817999999</v>
      </c>
      <c r="F21" s="8">
        <f t="shared" ref="F21:I21" si="4">SUM(F23+F24+F25+F26+F27)</f>
        <v>60581.831999999995</v>
      </c>
      <c r="G21" s="8">
        <f t="shared" si="4"/>
        <v>60581.831999999995</v>
      </c>
      <c r="H21" s="8">
        <f t="shared" si="4"/>
        <v>0</v>
      </c>
      <c r="I21" s="8">
        <f t="shared" si="4"/>
        <v>0</v>
      </c>
    </row>
    <row r="22" spans="1:9" ht="16.5" customHeight="1" thickBot="1">
      <c r="A22" s="63"/>
      <c r="B22" s="66"/>
      <c r="C22" s="6" t="s">
        <v>15</v>
      </c>
      <c r="D22" s="8"/>
      <c r="E22" s="8"/>
      <c r="F22" s="8"/>
      <c r="G22" s="8"/>
      <c r="H22" s="9"/>
      <c r="I22" s="9"/>
    </row>
    <row r="23" spans="1:9" ht="42" customHeight="1" thickBot="1">
      <c r="A23" s="63"/>
      <c r="B23" s="66"/>
      <c r="C23" s="6" t="s">
        <v>16</v>
      </c>
      <c r="D23" s="8">
        <f t="shared" ref="D23:D28" si="5">SUM(E23+F23+G23+H23+I23)</f>
        <v>102247.63608999999</v>
      </c>
      <c r="E23" s="8">
        <f>SUM(E30+E37+E44+E51+E58+E65+E72+E79+E86+E93)</f>
        <v>42065.804089999998</v>
      </c>
      <c r="F23" s="8">
        <f t="shared" ref="F23:G23" si="6">SUM(F30+F37+F44+F51+F58+F65+F72+F79+F86+F93)</f>
        <v>30090.915999999997</v>
      </c>
      <c r="G23" s="8">
        <f t="shared" si="6"/>
        <v>30090.915999999997</v>
      </c>
      <c r="H23" s="9"/>
      <c r="I23" s="9"/>
    </row>
    <row r="24" spans="1:9" ht="16.5" customHeight="1" thickBot="1">
      <c r="A24" s="63"/>
      <c r="B24" s="66"/>
      <c r="C24" s="6" t="s">
        <v>17</v>
      </c>
      <c r="D24" s="8">
        <f t="shared" si="5"/>
        <v>55431.406109999996</v>
      </c>
      <c r="E24" s="8">
        <f t="shared" ref="E24:G27" si="7">SUM(E31+E38+E45+E52+E59+E66+E73+E80+E87+E94)</f>
        <v>21590.734109999998</v>
      </c>
      <c r="F24" s="8">
        <f t="shared" si="7"/>
        <v>16920.335999999999</v>
      </c>
      <c r="G24" s="8">
        <f t="shared" si="7"/>
        <v>16920.335999999999</v>
      </c>
      <c r="H24" s="9"/>
      <c r="I24" s="9"/>
    </row>
    <row r="25" spans="1:9" ht="30" customHeight="1" thickBot="1">
      <c r="A25" s="63"/>
      <c r="B25" s="66"/>
      <c r="C25" s="6" t="s">
        <v>18</v>
      </c>
      <c r="D25" s="8">
        <f t="shared" si="5"/>
        <v>45175.184549999998</v>
      </c>
      <c r="E25" s="8">
        <f t="shared" si="7"/>
        <v>18834.024549999998</v>
      </c>
      <c r="F25" s="8">
        <f t="shared" si="7"/>
        <v>13170.58</v>
      </c>
      <c r="G25" s="8">
        <f t="shared" si="7"/>
        <v>13170.58</v>
      </c>
      <c r="H25" s="9"/>
      <c r="I25" s="9"/>
    </row>
    <row r="26" spans="1:9" ht="18.75" customHeight="1" thickBot="1">
      <c r="A26" s="63"/>
      <c r="B26" s="66"/>
      <c r="C26" s="6" t="s">
        <v>19</v>
      </c>
      <c r="D26" s="8">
        <f t="shared" si="5"/>
        <v>1641.0454300000001</v>
      </c>
      <c r="E26" s="8">
        <f t="shared" si="7"/>
        <v>1641.0454300000001</v>
      </c>
      <c r="F26" s="8">
        <f t="shared" si="7"/>
        <v>0</v>
      </c>
      <c r="G26" s="8">
        <f t="shared" si="7"/>
        <v>0</v>
      </c>
      <c r="H26" s="9"/>
      <c r="I26" s="9"/>
    </row>
    <row r="27" spans="1:9" ht="28.5" customHeight="1" thickBot="1">
      <c r="A27" s="64"/>
      <c r="B27" s="67"/>
      <c r="C27" s="6" t="s">
        <v>20</v>
      </c>
      <c r="D27" s="8">
        <f t="shared" si="5"/>
        <v>1235.6500000000001</v>
      </c>
      <c r="E27" s="8">
        <f>SUM(E34+E41+E48+E55+E62+E69+E76+E83+E90+E97)</f>
        <v>435.65</v>
      </c>
      <c r="F27" s="8">
        <f t="shared" si="7"/>
        <v>400</v>
      </c>
      <c r="G27" s="8">
        <f t="shared" si="7"/>
        <v>400</v>
      </c>
      <c r="H27" s="9"/>
      <c r="I27" s="9"/>
    </row>
    <row r="28" spans="1:9" ht="15" thickBot="1">
      <c r="A28" s="68" t="s">
        <v>23</v>
      </c>
      <c r="B28" s="68" t="s">
        <v>24</v>
      </c>
      <c r="C28" s="7" t="s">
        <v>14</v>
      </c>
      <c r="D28" s="9">
        <f t="shared" si="5"/>
        <v>2509.3620000000001</v>
      </c>
      <c r="E28" s="9">
        <f>SUM(E30+E34)</f>
        <v>2509.3620000000001</v>
      </c>
      <c r="F28" s="9">
        <f t="shared" ref="F28:G28" si="8">SUM(F30+F31+F32+F33+F34)</f>
        <v>0</v>
      </c>
      <c r="G28" s="9">
        <f t="shared" si="8"/>
        <v>0</v>
      </c>
      <c r="H28" s="9"/>
      <c r="I28" s="9"/>
    </row>
    <row r="29" spans="1:9" ht="17.25" customHeight="1" thickBot="1">
      <c r="A29" s="69"/>
      <c r="B29" s="69"/>
      <c r="C29" s="7" t="s">
        <v>15</v>
      </c>
      <c r="D29" s="9"/>
      <c r="E29" s="9"/>
      <c r="F29" s="9"/>
      <c r="G29" s="9"/>
      <c r="H29" s="9"/>
      <c r="I29" s="9"/>
    </row>
    <row r="30" spans="1:9" ht="40.5" customHeight="1" thickBot="1">
      <c r="A30" s="69"/>
      <c r="B30" s="69"/>
      <c r="C30" s="7" t="s">
        <v>16</v>
      </c>
      <c r="D30" s="9">
        <f t="shared" ref="D30:D34" si="9">SUM(E30+F30+G30+H30+I30)</f>
        <v>2509.3620000000001</v>
      </c>
      <c r="E30" s="9">
        <f>SUM(E31+E32+E33)</f>
        <v>2509.3620000000001</v>
      </c>
      <c r="F30" s="9"/>
      <c r="G30" s="9"/>
      <c r="H30" s="9"/>
      <c r="I30" s="9"/>
    </row>
    <row r="31" spans="1:9" ht="16.5" customHeight="1" thickBot="1">
      <c r="A31" s="69"/>
      <c r="B31" s="69"/>
      <c r="C31" s="7" t="s">
        <v>17</v>
      </c>
      <c r="D31" s="9">
        <f t="shared" si="9"/>
        <v>2509.3620000000001</v>
      </c>
      <c r="E31" s="9">
        <v>2509.3620000000001</v>
      </c>
      <c r="F31" s="9"/>
      <c r="G31" s="9"/>
      <c r="H31" s="9"/>
      <c r="I31" s="9"/>
    </row>
    <row r="32" spans="1:9" ht="26.25" customHeight="1" thickBot="1">
      <c r="A32" s="69"/>
      <c r="B32" s="69"/>
      <c r="C32" s="7" t="s">
        <v>18</v>
      </c>
      <c r="D32" s="9">
        <f t="shared" si="9"/>
        <v>0</v>
      </c>
      <c r="E32" s="9"/>
      <c r="F32" s="9"/>
      <c r="G32" s="9"/>
      <c r="H32" s="9"/>
      <c r="I32" s="9"/>
    </row>
    <row r="33" spans="1:9" ht="18" customHeight="1" thickBot="1">
      <c r="A33" s="69"/>
      <c r="B33" s="69"/>
      <c r="C33" s="7" t="s">
        <v>19</v>
      </c>
      <c r="D33" s="9">
        <f t="shared" si="9"/>
        <v>0</v>
      </c>
      <c r="E33" s="9"/>
      <c r="F33" s="9"/>
      <c r="G33" s="9"/>
      <c r="H33" s="9"/>
      <c r="I33" s="9"/>
    </row>
    <row r="34" spans="1:9" ht="29.25" customHeight="1" thickBot="1">
      <c r="A34" s="70"/>
      <c r="B34" s="70"/>
      <c r="C34" s="7" t="s">
        <v>20</v>
      </c>
      <c r="D34" s="9">
        <f t="shared" si="9"/>
        <v>0</v>
      </c>
      <c r="E34" s="9"/>
      <c r="F34" s="9"/>
      <c r="G34" s="9"/>
      <c r="H34" s="9"/>
      <c r="I34" s="9"/>
    </row>
    <row r="35" spans="1:9" ht="15" thickBot="1">
      <c r="A35" s="71" t="s">
        <v>25</v>
      </c>
      <c r="B35" s="68" t="s">
        <v>26</v>
      </c>
      <c r="C35" s="7" t="s">
        <v>14</v>
      </c>
      <c r="D35" s="9">
        <f>SUM(D37+D41)</f>
        <v>2510.37581</v>
      </c>
      <c r="E35" s="9">
        <f t="shared" ref="E35:G35" si="10">SUM(E37+E41)</f>
        <v>2510.37581</v>
      </c>
      <c r="F35" s="9">
        <f t="shared" si="10"/>
        <v>0</v>
      </c>
      <c r="G35" s="9">
        <f t="shared" si="10"/>
        <v>0</v>
      </c>
      <c r="H35" s="9"/>
      <c r="I35" s="9"/>
    </row>
    <row r="36" spans="1:9" ht="18" customHeight="1" thickBot="1">
      <c r="A36" s="72"/>
      <c r="B36" s="69"/>
      <c r="C36" s="7" t="s">
        <v>15</v>
      </c>
      <c r="D36" s="9"/>
      <c r="E36" s="9"/>
      <c r="F36" s="9"/>
      <c r="G36" s="9"/>
      <c r="H36" s="9"/>
      <c r="I36" s="9"/>
    </row>
    <row r="37" spans="1:9" ht="41.25" customHeight="1" thickBot="1">
      <c r="A37" s="72"/>
      <c r="B37" s="69"/>
      <c r="C37" s="7" t="s">
        <v>16</v>
      </c>
      <c r="D37" s="9">
        <f>SUM(D38+D39+D40)</f>
        <v>2510.37581</v>
      </c>
      <c r="E37" s="9">
        <f>SUM(E38+E39+E40)</f>
        <v>2510.37581</v>
      </c>
      <c r="F37" s="9"/>
      <c r="G37" s="9"/>
      <c r="H37" s="9"/>
      <c r="I37" s="9"/>
    </row>
    <row r="38" spans="1:9" ht="18.75" customHeight="1" thickBot="1">
      <c r="A38" s="72"/>
      <c r="B38" s="69"/>
      <c r="C38" s="7" t="s">
        <v>17</v>
      </c>
      <c r="D38" s="9">
        <f t="shared" ref="D38:D41" si="11">SUM(E38+F38+G38+H38+I38)</f>
        <v>251.03757999999999</v>
      </c>
      <c r="E38" s="9">
        <v>251.03757999999999</v>
      </c>
      <c r="F38" s="9"/>
      <c r="G38" s="9"/>
      <c r="H38" s="9"/>
      <c r="I38" s="9"/>
    </row>
    <row r="39" spans="1:9" ht="31.5" customHeight="1" thickBot="1">
      <c r="A39" s="72"/>
      <c r="B39" s="69"/>
      <c r="C39" s="7" t="s">
        <v>18</v>
      </c>
      <c r="D39" s="9">
        <f t="shared" si="11"/>
        <v>2259.3382299999998</v>
      </c>
      <c r="E39" s="9">
        <v>2259.3382299999998</v>
      </c>
      <c r="F39" s="9"/>
      <c r="G39" s="9"/>
      <c r="H39" s="9"/>
      <c r="I39" s="9"/>
    </row>
    <row r="40" spans="1:9" ht="20.25" customHeight="1" thickBot="1">
      <c r="A40" s="72"/>
      <c r="B40" s="69"/>
      <c r="C40" s="7" t="s">
        <v>19</v>
      </c>
      <c r="D40" s="9">
        <f t="shared" si="11"/>
        <v>0</v>
      </c>
      <c r="E40" s="9"/>
      <c r="F40" s="9"/>
      <c r="G40" s="9"/>
      <c r="H40" s="9"/>
      <c r="I40" s="9"/>
    </row>
    <row r="41" spans="1:9" ht="30" customHeight="1" thickBot="1">
      <c r="A41" s="73"/>
      <c r="B41" s="70"/>
      <c r="C41" s="7" t="s">
        <v>20</v>
      </c>
      <c r="D41" s="9">
        <f t="shared" si="11"/>
        <v>0</v>
      </c>
      <c r="E41" s="9"/>
      <c r="F41" s="9"/>
      <c r="G41" s="9"/>
      <c r="H41" s="9"/>
      <c r="I41" s="9"/>
    </row>
    <row r="42" spans="1:9" ht="15" thickBot="1">
      <c r="A42" s="71" t="s">
        <v>27</v>
      </c>
      <c r="B42" s="68" t="s">
        <v>28</v>
      </c>
      <c r="C42" s="7" t="s">
        <v>14</v>
      </c>
      <c r="D42" s="9">
        <f>SUM(E42+F42+G42+H42+I42)</f>
        <v>571.54900999999995</v>
      </c>
      <c r="E42" s="9">
        <f t="shared" ref="E42:I42" si="12">SUM(E44+E48)</f>
        <v>571.54900999999995</v>
      </c>
      <c r="F42" s="9">
        <f t="shared" si="12"/>
        <v>0</v>
      </c>
      <c r="G42" s="9">
        <f t="shared" si="12"/>
        <v>0</v>
      </c>
      <c r="H42" s="9">
        <f t="shared" si="12"/>
        <v>0</v>
      </c>
      <c r="I42" s="9">
        <f t="shared" si="12"/>
        <v>0</v>
      </c>
    </row>
    <row r="43" spans="1:9" ht="16.5" customHeight="1" thickBot="1">
      <c r="A43" s="72"/>
      <c r="B43" s="69"/>
      <c r="C43" s="7" t="s">
        <v>15</v>
      </c>
      <c r="D43" s="9"/>
      <c r="E43" s="9"/>
      <c r="F43" s="9"/>
      <c r="G43" s="9"/>
      <c r="H43" s="9"/>
      <c r="I43" s="9"/>
    </row>
    <row r="44" spans="1:9" ht="43.5" customHeight="1" thickBot="1">
      <c r="A44" s="72"/>
      <c r="B44" s="69"/>
      <c r="C44" s="7" t="s">
        <v>16</v>
      </c>
      <c r="D44" s="9">
        <f t="shared" ref="D44:D48" si="13">SUM(E44+F44+G44+H44+I44)</f>
        <v>571.54900999999995</v>
      </c>
      <c r="E44" s="9">
        <f t="shared" ref="E44:F44" si="14">SUM(E45+E46+E47)</f>
        <v>571.54900999999995</v>
      </c>
      <c r="F44" s="9">
        <f t="shared" si="14"/>
        <v>0</v>
      </c>
      <c r="G44" s="9"/>
      <c r="H44" s="9"/>
      <c r="I44" s="9"/>
    </row>
    <row r="45" spans="1:9" ht="15" customHeight="1" thickBot="1">
      <c r="A45" s="72"/>
      <c r="B45" s="69"/>
      <c r="C45" s="7" t="s">
        <v>17</v>
      </c>
      <c r="D45" s="9">
        <f t="shared" si="13"/>
        <v>114.3098</v>
      </c>
      <c r="E45" s="9">
        <v>114.3098</v>
      </c>
      <c r="F45" s="9">
        <v>0</v>
      </c>
      <c r="G45" s="9"/>
      <c r="H45" s="9"/>
      <c r="I45" s="9"/>
    </row>
    <row r="46" spans="1:9" ht="30" customHeight="1" thickBot="1">
      <c r="A46" s="72"/>
      <c r="B46" s="69"/>
      <c r="C46" s="7" t="s">
        <v>18</v>
      </c>
      <c r="D46" s="9">
        <f t="shared" si="13"/>
        <v>457.23921000000001</v>
      </c>
      <c r="E46" s="9">
        <v>457.23921000000001</v>
      </c>
      <c r="F46" s="9"/>
      <c r="G46" s="9"/>
      <c r="H46" s="9"/>
      <c r="I46" s="9"/>
    </row>
    <row r="47" spans="1:9" ht="18.75" customHeight="1" thickBot="1">
      <c r="A47" s="72"/>
      <c r="B47" s="69"/>
      <c r="C47" s="7" t="s">
        <v>19</v>
      </c>
      <c r="D47" s="9">
        <f t="shared" si="13"/>
        <v>0</v>
      </c>
      <c r="E47" s="9"/>
      <c r="F47" s="9"/>
      <c r="G47" s="9"/>
      <c r="H47" s="9"/>
      <c r="I47" s="9"/>
    </row>
    <row r="48" spans="1:9" ht="28.5" customHeight="1" thickBot="1">
      <c r="A48" s="73"/>
      <c r="B48" s="70"/>
      <c r="C48" s="7" t="s">
        <v>20</v>
      </c>
      <c r="D48" s="9">
        <f t="shared" si="13"/>
        <v>0</v>
      </c>
      <c r="E48" s="9"/>
      <c r="F48" s="9"/>
      <c r="G48" s="9"/>
      <c r="H48" s="9"/>
      <c r="I48" s="9"/>
    </row>
    <row r="49" spans="1:9" ht="15" thickBot="1">
      <c r="A49" s="71" t="s">
        <v>29</v>
      </c>
      <c r="B49" s="68" t="s">
        <v>30</v>
      </c>
      <c r="C49" s="7" t="s">
        <v>14</v>
      </c>
      <c r="D49" s="9">
        <f>SUM(E49+F49+G49+H49+I49)</f>
        <v>92371.687209999989</v>
      </c>
      <c r="E49" s="9">
        <f>SUM(E51+E55)</f>
        <v>31389.855209999998</v>
      </c>
      <c r="F49" s="9">
        <f t="shared" ref="F49:G49" si="15">SUM(F51+F55)</f>
        <v>30490.915999999997</v>
      </c>
      <c r="G49" s="9">
        <f t="shared" si="15"/>
        <v>30490.915999999997</v>
      </c>
      <c r="H49" s="9"/>
      <c r="I49" s="9"/>
    </row>
    <row r="50" spans="1:9" ht="18" customHeight="1" thickBot="1">
      <c r="A50" s="72"/>
      <c r="B50" s="69"/>
      <c r="C50" s="7" t="s">
        <v>15</v>
      </c>
      <c r="D50" s="9"/>
      <c r="E50" s="9"/>
      <c r="F50" s="9"/>
      <c r="G50" s="9"/>
      <c r="H50" s="9"/>
      <c r="I50" s="9"/>
    </row>
    <row r="51" spans="1:9" ht="41.25" customHeight="1" thickBot="1">
      <c r="A51" s="72"/>
      <c r="B51" s="69"/>
      <c r="C51" s="7" t="s">
        <v>16</v>
      </c>
      <c r="D51" s="9">
        <f t="shared" ref="D51:D55" si="16">SUM(E51+F51+G51+H51+I51)</f>
        <v>91171.687209999989</v>
      </c>
      <c r="E51" s="9">
        <f>SUM(E52+E53+E54)</f>
        <v>30989.855209999998</v>
      </c>
      <c r="F51" s="9">
        <f t="shared" ref="F51:G51" si="17">SUM(F52+F53+F54)</f>
        <v>30090.915999999997</v>
      </c>
      <c r="G51" s="9">
        <f t="shared" si="17"/>
        <v>30090.915999999997</v>
      </c>
      <c r="H51" s="9"/>
      <c r="I51" s="9"/>
    </row>
    <row r="52" spans="1:9" ht="18.75" customHeight="1" thickBot="1">
      <c r="A52" s="72"/>
      <c r="B52" s="69"/>
      <c r="C52" s="7" t="s">
        <v>17</v>
      </c>
      <c r="D52" s="9">
        <f t="shared" si="16"/>
        <v>50604.727209999997</v>
      </c>
      <c r="E52" s="9">
        <v>16764.055209999999</v>
      </c>
      <c r="F52" s="9">
        <v>16920.335999999999</v>
      </c>
      <c r="G52" s="9">
        <v>16920.335999999999</v>
      </c>
      <c r="H52" s="9"/>
      <c r="I52" s="9"/>
    </row>
    <row r="53" spans="1:9" ht="29.25" customHeight="1" thickBot="1">
      <c r="A53" s="72"/>
      <c r="B53" s="69"/>
      <c r="C53" s="7" t="s">
        <v>18</v>
      </c>
      <c r="D53" s="9">
        <f t="shared" si="16"/>
        <v>40566.959999999999</v>
      </c>
      <c r="E53" s="9">
        <v>14225.8</v>
      </c>
      <c r="F53" s="9">
        <v>13170.58</v>
      </c>
      <c r="G53" s="9">
        <v>13170.58</v>
      </c>
      <c r="H53" s="9"/>
      <c r="I53" s="9"/>
    </row>
    <row r="54" spans="1:9" ht="14.25" customHeight="1" thickBot="1">
      <c r="A54" s="72"/>
      <c r="B54" s="69"/>
      <c r="C54" s="7" t="s">
        <v>19</v>
      </c>
      <c r="D54" s="9">
        <f t="shared" si="16"/>
        <v>0</v>
      </c>
      <c r="E54" s="9"/>
      <c r="F54" s="9"/>
      <c r="G54" s="9"/>
      <c r="H54" s="9"/>
      <c r="I54" s="9"/>
    </row>
    <row r="55" spans="1:9" ht="30" customHeight="1" thickBot="1">
      <c r="A55" s="73"/>
      <c r="B55" s="70"/>
      <c r="C55" s="7" t="s">
        <v>20</v>
      </c>
      <c r="D55" s="9">
        <f t="shared" si="16"/>
        <v>1200</v>
      </c>
      <c r="E55" s="9">
        <v>400</v>
      </c>
      <c r="F55" s="9">
        <v>400</v>
      </c>
      <c r="G55" s="9">
        <v>400</v>
      </c>
      <c r="H55" s="9"/>
      <c r="I55" s="9"/>
    </row>
    <row r="56" spans="1:9" ht="15" thickBot="1">
      <c r="A56" s="71" t="s">
        <v>31</v>
      </c>
      <c r="B56" s="68" t="s">
        <v>32</v>
      </c>
      <c r="C56" s="7" t="s">
        <v>14</v>
      </c>
      <c r="D56" s="9">
        <f>SUM(E56+F56+G56+H56+I56)</f>
        <v>278.25</v>
      </c>
      <c r="E56" s="9">
        <f>SUM(E58+E62)</f>
        <v>278.25</v>
      </c>
      <c r="F56" s="9">
        <f>SUM(F58+F62)</f>
        <v>0</v>
      </c>
      <c r="G56" s="9">
        <f>SUM(G58+G62)</f>
        <v>0</v>
      </c>
      <c r="H56" s="9"/>
      <c r="I56" s="9"/>
    </row>
    <row r="57" spans="1:9" ht="18" customHeight="1" thickBot="1">
      <c r="A57" s="72"/>
      <c r="B57" s="69"/>
      <c r="C57" s="7" t="s">
        <v>15</v>
      </c>
      <c r="D57" s="9"/>
      <c r="E57" s="9"/>
      <c r="F57" s="9"/>
      <c r="G57" s="9"/>
      <c r="H57" s="9"/>
      <c r="I57" s="9"/>
    </row>
    <row r="58" spans="1:9" ht="42.75" customHeight="1" thickBot="1">
      <c r="A58" s="72"/>
      <c r="B58" s="69"/>
      <c r="C58" s="7" t="s">
        <v>16</v>
      </c>
      <c r="D58" s="9">
        <f t="shared" ref="D58:D62" si="18">SUM(E58+F58+G58+H58+I58)</f>
        <v>278.25</v>
      </c>
      <c r="E58" s="9">
        <f>SUM(E59+E60+E61)</f>
        <v>278.25</v>
      </c>
      <c r="F58" s="9">
        <f>SUM(F59+F60+F61)</f>
        <v>0</v>
      </c>
      <c r="G58" s="9">
        <f>SUM(G59+G60+G61)</f>
        <v>0</v>
      </c>
      <c r="H58" s="9"/>
      <c r="I58" s="9"/>
    </row>
    <row r="59" spans="1:9" ht="19.5" customHeight="1" thickBot="1">
      <c r="A59" s="72"/>
      <c r="B59" s="69"/>
      <c r="C59" s="7" t="s">
        <v>17</v>
      </c>
      <c r="D59" s="9">
        <f t="shared" si="18"/>
        <v>90.94</v>
      </c>
      <c r="E59" s="9">
        <v>90.94</v>
      </c>
      <c r="F59" s="9">
        <v>0</v>
      </c>
      <c r="G59" s="9">
        <v>0</v>
      </c>
      <c r="H59" s="9"/>
      <c r="I59" s="9"/>
    </row>
    <row r="60" spans="1:9" ht="26.25" customHeight="1" thickBot="1">
      <c r="A60" s="72"/>
      <c r="B60" s="69"/>
      <c r="C60" s="7" t="s">
        <v>18</v>
      </c>
      <c r="D60" s="9">
        <f t="shared" si="18"/>
        <v>90.94</v>
      </c>
      <c r="E60" s="9">
        <v>90.94</v>
      </c>
      <c r="F60" s="9">
        <v>0</v>
      </c>
      <c r="G60" s="9">
        <v>0</v>
      </c>
      <c r="H60" s="9"/>
      <c r="I60" s="9"/>
    </row>
    <row r="61" spans="1:9" ht="16.5" customHeight="1" thickBot="1">
      <c r="A61" s="72"/>
      <c r="B61" s="69"/>
      <c r="C61" s="7" t="s">
        <v>19</v>
      </c>
      <c r="D61" s="9">
        <f t="shared" si="18"/>
        <v>96.37</v>
      </c>
      <c r="E61" s="9">
        <v>96.37</v>
      </c>
      <c r="F61" s="9"/>
      <c r="G61" s="9"/>
      <c r="H61" s="9"/>
      <c r="I61" s="9"/>
    </row>
    <row r="62" spans="1:9" ht="31.5" customHeight="1" thickBot="1">
      <c r="A62" s="73"/>
      <c r="B62" s="70"/>
      <c r="C62" s="7" t="s">
        <v>20</v>
      </c>
      <c r="D62" s="9">
        <f t="shared" si="18"/>
        <v>0</v>
      </c>
      <c r="E62" s="9"/>
      <c r="F62" s="9"/>
      <c r="G62" s="9"/>
      <c r="H62" s="9"/>
      <c r="I62" s="9"/>
    </row>
    <row r="63" spans="1:9" ht="15" thickBot="1">
      <c r="A63" s="68" t="s">
        <v>33</v>
      </c>
      <c r="B63" s="68" t="s">
        <v>34</v>
      </c>
      <c r="C63" s="7" t="s">
        <v>14</v>
      </c>
      <c r="D63" s="9"/>
      <c r="E63" s="9"/>
      <c r="F63" s="9"/>
      <c r="G63" s="9"/>
      <c r="H63" s="9"/>
      <c r="I63" s="9"/>
    </row>
    <row r="64" spans="1:9" ht="15" customHeight="1" thickBot="1">
      <c r="A64" s="69"/>
      <c r="B64" s="69"/>
      <c r="C64" s="7" t="s">
        <v>15</v>
      </c>
      <c r="D64" s="9"/>
      <c r="E64" s="9"/>
      <c r="F64" s="9"/>
      <c r="G64" s="9"/>
      <c r="H64" s="9"/>
      <c r="I64" s="9"/>
    </row>
    <row r="65" spans="1:9" ht="40.5" customHeight="1" thickBot="1">
      <c r="A65" s="69"/>
      <c r="B65" s="69"/>
      <c r="C65" s="7" t="s">
        <v>16</v>
      </c>
      <c r="D65" s="9"/>
      <c r="E65" s="9"/>
      <c r="F65" s="9"/>
      <c r="G65" s="9"/>
      <c r="H65" s="9"/>
      <c r="I65" s="9"/>
    </row>
    <row r="66" spans="1:9" ht="15" customHeight="1" thickBot="1">
      <c r="A66" s="69"/>
      <c r="B66" s="69"/>
      <c r="C66" s="7" t="s">
        <v>17</v>
      </c>
      <c r="D66" s="9"/>
      <c r="E66" s="9"/>
      <c r="F66" s="9"/>
      <c r="G66" s="9"/>
      <c r="H66" s="9"/>
      <c r="I66" s="9"/>
    </row>
    <row r="67" spans="1:9" ht="28.5" customHeight="1" thickBot="1">
      <c r="A67" s="69"/>
      <c r="B67" s="69"/>
      <c r="C67" s="7" t="s">
        <v>18</v>
      </c>
      <c r="D67" s="9"/>
      <c r="E67" s="9"/>
      <c r="F67" s="9"/>
      <c r="G67" s="9"/>
      <c r="H67" s="9"/>
      <c r="I67" s="9"/>
    </row>
    <row r="68" spans="1:9" ht="15.75" customHeight="1" thickBot="1">
      <c r="A68" s="69"/>
      <c r="B68" s="69"/>
      <c r="C68" s="7" t="s">
        <v>19</v>
      </c>
      <c r="D68" s="9"/>
      <c r="E68" s="9"/>
      <c r="F68" s="9"/>
      <c r="G68" s="9"/>
      <c r="H68" s="9"/>
      <c r="I68" s="9"/>
    </row>
    <row r="69" spans="1:9" ht="30.75" customHeight="1" thickBot="1">
      <c r="A69" s="70"/>
      <c r="B69" s="70"/>
      <c r="C69" s="7" t="s">
        <v>20</v>
      </c>
      <c r="D69" s="9"/>
      <c r="E69" s="9"/>
      <c r="F69" s="9"/>
      <c r="G69" s="9"/>
      <c r="H69" s="9"/>
      <c r="I69" s="9"/>
    </row>
    <row r="70" spans="1:9" ht="15" thickBot="1">
      <c r="A70" s="68" t="s">
        <v>35</v>
      </c>
      <c r="B70" s="68" t="s">
        <v>36</v>
      </c>
      <c r="C70" s="7" t="s">
        <v>14</v>
      </c>
      <c r="D70" s="9"/>
      <c r="E70" s="9"/>
      <c r="F70" s="9"/>
      <c r="G70" s="9"/>
      <c r="H70" s="9"/>
      <c r="I70" s="9"/>
    </row>
    <row r="71" spans="1:9" ht="15.75" customHeight="1" thickBot="1">
      <c r="A71" s="69"/>
      <c r="B71" s="69"/>
      <c r="C71" s="7" t="s">
        <v>15</v>
      </c>
      <c r="D71" s="9"/>
      <c r="E71" s="9"/>
      <c r="F71" s="9"/>
      <c r="G71" s="9"/>
      <c r="H71" s="9"/>
      <c r="I71" s="9"/>
    </row>
    <row r="72" spans="1:9" ht="42.75" customHeight="1" thickBot="1">
      <c r="A72" s="69"/>
      <c r="B72" s="69"/>
      <c r="C72" s="7" t="s">
        <v>16</v>
      </c>
      <c r="D72" s="9"/>
      <c r="E72" s="9"/>
      <c r="F72" s="9"/>
      <c r="G72" s="9"/>
      <c r="H72" s="9"/>
      <c r="I72" s="9"/>
    </row>
    <row r="73" spans="1:9" ht="18" customHeight="1" thickBot="1">
      <c r="A73" s="69"/>
      <c r="B73" s="69"/>
      <c r="C73" s="7" t="s">
        <v>17</v>
      </c>
      <c r="D73" s="9"/>
      <c r="E73" s="9"/>
      <c r="F73" s="9"/>
      <c r="G73" s="9"/>
      <c r="H73" s="9"/>
      <c r="I73" s="9"/>
    </row>
    <row r="74" spans="1:9" ht="27" customHeight="1" thickBot="1">
      <c r="A74" s="69"/>
      <c r="B74" s="69"/>
      <c r="C74" s="7" t="s">
        <v>18</v>
      </c>
      <c r="D74" s="9"/>
      <c r="E74" s="9"/>
      <c r="F74" s="9"/>
      <c r="G74" s="9"/>
      <c r="H74" s="9"/>
      <c r="I74" s="9"/>
    </row>
    <row r="75" spans="1:9" ht="15.75" customHeight="1" thickBot="1">
      <c r="A75" s="69"/>
      <c r="B75" s="69"/>
      <c r="C75" s="7" t="s">
        <v>19</v>
      </c>
      <c r="D75" s="9"/>
      <c r="E75" s="9"/>
      <c r="F75" s="9"/>
      <c r="G75" s="9"/>
      <c r="H75" s="9"/>
      <c r="I75" s="9"/>
    </row>
    <row r="76" spans="1:9" ht="30" customHeight="1" thickBot="1">
      <c r="A76" s="70"/>
      <c r="B76" s="70"/>
      <c r="C76" s="7" t="s">
        <v>20</v>
      </c>
      <c r="D76" s="9"/>
      <c r="E76" s="9"/>
      <c r="F76" s="9"/>
      <c r="G76" s="9"/>
      <c r="H76" s="9"/>
      <c r="I76" s="9"/>
    </row>
    <row r="77" spans="1:9" ht="15" thickBot="1">
      <c r="A77" s="68" t="s">
        <v>37</v>
      </c>
      <c r="B77" s="68" t="s">
        <v>38</v>
      </c>
      <c r="C77" s="7" t="s">
        <v>14</v>
      </c>
      <c r="D77" s="9"/>
      <c r="E77" s="9"/>
      <c r="F77" s="9"/>
      <c r="G77" s="9"/>
      <c r="H77" s="9"/>
      <c r="I77" s="9"/>
    </row>
    <row r="78" spans="1:9" ht="17.25" customHeight="1" thickBot="1">
      <c r="A78" s="69"/>
      <c r="B78" s="69"/>
      <c r="C78" s="7" t="s">
        <v>15</v>
      </c>
      <c r="D78" s="9"/>
      <c r="E78" s="9"/>
      <c r="F78" s="9"/>
      <c r="G78" s="9"/>
      <c r="H78" s="9"/>
      <c r="I78" s="9"/>
    </row>
    <row r="79" spans="1:9" ht="41.25" customHeight="1" thickBot="1">
      <c r="A79" s="69"/>
      <c r="B79" s="69"/>
      <c r="C79" s="7" t="s">
        <v>16</v>
      </c>
      <c r="D79" s="9"/>
      <c r="E79" s="9"/>
      <c r="F79" s="9"/>
      <c r="G79" s="9"/>
      <c r="H79" s="9"/>
      <c r="I79" s="9"/>
    </row>
    <row r="80" spans="1:9" ht="16.5" customHeight="1" thickBot="1">
      <c r="A80" s="69"/>
      <c r="B80" s="69"/>
      <c r="C80" s="7" t="s">
        <v>17</v>
      </c>
      <c r="D80" s="9"/>
      <c r="E80" s="9"/>
      <c r="F80" s="9"/>
      <c r="G80" s="9"/>
      <c r="H80" s="9"/>
      <c r="I80" s="9"/>
    </row>
    <row r="81" spans="1:9" ht="27.75" customHeight="1" thickBot="1">
      <c r="A81" s="69"/>
      <c r="B81" s="69"/>
      <c r="C81" s="7" t="s">
        <v>18</v>
      </c>
      <c r="D81" s="9"/>
      <c r="E81" s="9"/>
      <c r="F81" s="9"/>
      <c r="G81" s="9"/>
      <c r="H81" s="9"/>
      <c r="I81" s="9"/>
    </row>
    <row r="82" spans="1:9" ht="16.5" customHeight="1" thickBot="1">
      <c r="A82" s="69"/>
      <c r="B82" s="69"/>
      <c r="C82" s="7" t="s">
        <v>19</v>
      </c>
      <c r="D82" s="9"/>
      <c r="E82" s="9"/>
      <c r="F82" s="9"/>
      <c r="G82" s="9"/>
      <c r="H82" s="9"/>
      <c r="I82" s="9"/>
    </row>
    <row r="83" spans="1:9" ht="29.25" customHeight="1" thickBot="1">
      <c r="A83" s="70"/>
      <c r="B83" s="70"/>
      <c r="C83" s="7" t="s">
        <v>20</v>
      </c>
      <c r="D83" s="9"/>
      <c r="E83" s="9"/>
      <c r="F83" s="9"/>
      <c r="G83" s="9"/>
      <c r="H83" s="9"/>
      <c r="I83" s="9"/>
    </row>
    <row r="84" spans="1:9" ht="19.5" customHeight="1" thickBot="1">
      <c r="A84" s="74" t="s">
        <v>39</v>
      </c>
      <c r="B84" s="68" t="s">
        <v>40</v>
      </c>
      <c r="C84" s="7" t="s">
        <v>14</v>
      </c>
      <c r="D84" s="9">
        <f>SUM(E84+F84+G84+H84+I84)</f>
        <v>2746.0896499999999</v>
      </c>
      <c r="E84" s="9">
        <f>SUM(E86+E90)</f>
        <v>2746.0896499999999</v>
      </c>
      <c r="F84" s="9">
        <f>SUM(F86+F90)</f>
        <v>0</v>
      </c>
      <c r="G84" s="9">
        <f>SUM(G86+G90)</f>
        <v>0</v>
      </c>
      <c r="H84" s="9"/>
      <c r="I84" s="9"/>
    </row>
    <row r="85" spans="1:9" ht="19.5" customHeight="1" thickBot="1">
      <c r="A85" s="75"/>
      <c r="B85" s="69"/>
      <c r="C85" s="7" t="s">
        <v>15</v>
      </c>
      <c r="D85" s="9"/>
      <c r="E85" s="9"/>
      <c r="F85" s="9"/>
      <c r="G85" s="9"/>
      <c r="H85" s="9"/>
      <c r="I85" s="9"/>
    </row>
    <row r="86" spans="1:9" ht="39.75" customHeight="1" thickBot="1">
      <c r="A86" s="75"/>
      <c r="B86" s="69"/>
      <c r="C86" s="7" t="s">
        <v>16</v>
      </c>
      <c r="D86" s="9">
        <f t="shared" ref="D86:D90" si="19">SUM(E86+F86+G86+H86+I86)</f>
        <v>2746.0896499999999</v>
      </c>
      <c r="E86" s="9">
        <f>SUM(E87+E88+E89)</f>
        <v>2746.0896499999999</v>
      </c>
      <c r="F86" s="9">
        <f>SUM(F87+F88+F89)</f>
        <v>0</v>
      </c>
      <c r="G86" s="9">
        <f>SUM(G87+G88+G89)</f>
        <v>0</v>
      </c>
      <c r="H86" s="9"/>
      <c r="I86" s="9"/>
    </row>
    <row r="87" spans="1:9" ht="18.75" customHeight="1" thickBot="1">
      <c r="A87" s="75"/>
      <c r="B87" s="69"/>
      <c r="C87" s="7" t="s">
        <v>17</v>
      </c>
      <c r="D87" s="9">
        <f t="shared" si="19"/>
        <v>600.70710999999994</v>
      </c>
      <c r="E87" s="9">
        <v>600.70710999999994</v>
      </c>
      <c r="F87" s="9">
        <v>0</v>
      </c>
      <c r="G87" s="9">
        <v>0</v>
      </c>
      <c r="H87" s="9"/>
      <c r="I87" s="9"/>
    </row>
    <row r="88" spans="1:9" ht="29.25" customHeight="1" thickBot="1">
      <c r="A88" s="75"/>
      <c r="B88" s="69"/>
      <c r="C88" s="7" t="s">
        <v>18</v>
      </c>
      <c r="D88" s="9">
        <f t="shared" si="19"/>
        <v>600.70710999999994</v>
      </c>
      <c r="E88" s="9">
        <v>600.70710999999994</v>
      </c>
      <c r="F88" s="9">
        <v>0</v>
      </c>
      <c r="G88" s="9">
        <v>0</v>
      </c>
      <c r="H88" s="9"/>
      <c r="I88" s="9"/>
    </row>
    <row r="89" spans="1:9" ht="20.25" customHeight="1" thickBot="1">
      <c r="A89" s="75"/>
      <c r="B89" s="69"/>
      <c r="C89" s="7" t="s">
        <v>19</v>
      </c>
      <c r="D89" s="9">
        <f t="shared" si="19"/>
        <v>1544.67543</v>
      </c>
      <c r="E89" s="9">
        <v>1544.67543</v>
      </c>
      <c r="F89" s="9"/>
      <c r="G89" s="9"/>
      <c r="H89" s="9"/>
      <c r="I89" s="9"/>
    </row>
    <row r="90" spans="1:9" ht="30" customHeight="1" thickBot="1">
      <c r="A90" s="76"/>
      <c r="B90" s="70"/>
      <c r="C90" s="7" t="s">
        <v>20</v>
      </c>
      <c r="D90" s="9">
        <f t="shared" si="19"/>
        <v>0</v>
      </c>
      <c r="E90" s="9"/>
      <c r="F90" s="9"/>
      <c r="G90" s="9"/>
      <c r="H90" s="9"/>
      <c r="I90" s="9"/>
    </row>
    <row r="91" spans="1:9" ht="15" thickBot="1">
      <c r="A91" s="68" t="s">
        <v>41</v>
      </c>
      <c r="B91" s="68" t="s">
        <v>42</v>
      </c>
      <c r="C91" s="7" t="s">
        <v>14</v>
      </c>
      <c r="D91" s="9">
        <f>SUM(E91+F91+G91+H91+I91)</f>
        <v>2495.9724099999999</v>
      </c>
      <c r="E91" s="9">
        <f>SUM(E93+E97)</f>
        <v>2495.9724099999999</v>
      </c>
      <c r="F91" s="9">
        <f>SUM(F93+F97)</f>
        <v>0</v>
      </c>
      <c r="G91" s="9">
        <f>SUM(G93+G97)</f>
        <v>0</v>
      </c>
      <c r="H91" s="9"/>
      <c r="I91" s="9"/>
    </row>
    <row r="92" spans="1:9" ht="17.25" customHeight="1" thickBot="1">
      <c r="A92" s="69"/>
      <c r="B92" s="69"/>
      <c r="C92" s="7" t="s">
        <v>15</v>
      </c>
      <c r="D92" s="9"/>
      <c r="E92" s="9"/>
      <c r="F92" s="9"/>
      <c r="G92" s="9"/>
      <c r="H92" s="9"/>
      <c r="I92" s="9"/>
    </row>
    <row r="93" spans="1:9" ht="40.5" customHeight="1" thickBot="1">
      <c r="A93" s="69"/>
      <c r="B93" s="69"/>
      <c r="C93" s="7" t="s">
        <v>16</v>
      </c>
      <c r="D93" s="9">
        <f t="shared" ref="D93:D97" si="20">SUM(E93+F93+G93+H93+I93)</f>
        <v>2460.3224099999998</v>
      </c>
      <c r="E93" s="9">
        <f>SUM(E94+E95+E96)</f>
        <v>2460.3224099999998</v>
      </c>
      <c r="F93" s="9">
        <f>SUM(F94+F95+F96)</f>
        <v>0</v>
      </c>
      <c r="G93" s="9">
        <f>SUM(G94+G95+G96)</f>
        <v>0</v>
      </c>
      <c r="H93" s="9"/>
      <c r="I93" s="9"/>
    </row>
    <row r="94" spans="1:9" ht="18.75" customHeight="1" thickBot="1">
      <c r="A94" s="69"/>
      <c r="B94" s="69"/>
      <c r="C94" s="7" t="s">
        <v>17</v>
      </c>
      <c r="D94" s="9">
        <f t="shared" si="20"/>
        <v>1260.32241</v>
      </c>
      <c r="E94" s="9">
        <v>1260.32241</v>
      </c>
      <c r="F94" s="9">
        <v>0</v>
      </c>
      <c r="G94" s="9">
        <v>0</v>
      </c>
      <c r="H94" s="9"/>
      <c r="I94" s="9"/>
    </row>
    <row r="95" spans="1:9" ht="28.5" customHeight="1" thickBot="1">
      <c r="A95" s="69"/>
      <c r="B95" s="69"/>
      <c r="C95" s="7" t="s">
        <v>18</v>
      </c>
      <c r="D95" s="9">
        <f t="shared" si="20"/>
        <v>1200</v>
      </c>
      <c r="E95" s="9">
        <v>1200</v>
      </c>
      <c r="F95" s="9">
        <v>0</v>
      </c>
      <c r="G95" s="9">
        <v>0</v>
      </c>
      <c r="H95" s="9"/>
      <c r="I95" s="9"/>
    </row>
    <row r="96" spans="1:9" ht="19.5" customHeight="1" thickBot="1">
      <c r="A96" s="69"/>
      <c r="B96" s="69"/>
      <c r="C96" s="7" t="s">
        <v>19</v>
      </c>
      <c r="D96" s="9">
        <f t="shared" si="20"/>
        <v>0</v>
      </c>
      <c r="E96" s="9">
        <v>0</v>
      </c>
      <c r="F96" s="9"/>
      <c r="G96" s="9"/>
      <c r="H96" s="9"/>
      <c r="I96" s="9"/>
    </row>
    <row r="97" spans="1:9" ht="29.25" customHeight="1" thickBot="1">
      <c r="A97" s="70"/>
      <c r="B97" s="70"/>
      <c r="C97" s="7" t="s">
        <v>20</v>
      </c>
      <c r="D97" s="9">
        <f t="shared" si="20"/>
        <v>35.65</v>
      </c>
      <c r="E97" s="9">
        <v>35.65</v>
      </c>
      <c r="F97" s="9"/>
      <c r="G97" s="9"/>
      <c r="H97" s="9"/>
      <c r="I97" s="9"/>
    </row>
    <row r="98" spans="1:9" ht="19.5" customHeight="1" thickBot="1">
      <c r="A98" s="77" t="s">
        <v>43</v>
      </c>
      <c r="B98" s="65" t="s">
        <v>44</v>
      </c>
      <c r="C98" s="6" t="s">
        <v>14</v>
      </c>
      <c r="D98" s="8">
        <f>SUM(E98+F98+G98+H98+I98)</f>
        <v>197256.82996</v>
      </c>
      <c r="E98" s="8">
        <f>SUM(E100+E104)</f>
        <v>73315.219960000017</v>
      </c>
      <c r="F98" s="8">
        <f>SUM(F100+F104)</f>
        <v>61970.805</v>
      </c>
      <c r="G98" s="8">
        <f>SUM(G100+G104)</f>
        <v>61970.805</v>
      </c>
      <c r="H98" s="8">
        <f t="shared" ref="H98" si="21">SUM(H100+H104)</f>
        <v>0</v>
      </c>
      <c r="I98" s="9"/>
    </row>
    <row r="99" spans="1:9" ht="21" customHeight="1" thickBot="1">
      <c r="A99" s="78"/>
      <c r="B99" s="66"/>
      <c r="C99" s="6" t="s">
        <v>15</v>
      </c>
      <c r="D99" s="8"/>
      <c r="E99" s="8"/>
      <c r="F99" s="8"/>
      <c r="G99" s="8"/>
      <c r="H99" s="9"/>
      <c r="I99" s="9"/>
    </row>
    <row r="100" spans="1:9" ht="42" customHeight="1" thickBot="1">
      <c r="A100" s="78"/>
      <c r="B100" s="66"/>
      <c r="C100" s="6" t="s">
        <v>16</v>
      </c>
      <c r="D100" s="8">
        <f t="shared" ref="D100:D104" si="22">SUM(E100+F100+G100+H100+I100)</f>
        <v>185252.47996</v>
      </c>
      <c r="E100" s="8">
        <f>SUM(E101+E102+E103)</f>
        <v>68870.869960000011</v>
      </c>
      <c r="F100" s="8">
        <f>SUM(F101+F102+F103)</f>
        <v>58190.805</v>
      </c>
      <c r="G100" s="8">
        <f>SUM(G101+G102+G103)</f>
        <v>58190.805</v>
      </c>
      <c r="H100" s="8">
        <f t="shared" ref="H100:I100" si="23">SUM(H101+H102+H103)</f>
        <v>0</v>
      </c>
      <c r="I100" s="8">
        <f t="shared" si="23"/>
        <v>0</v>
      </c>
    </row>
    <row r="101" spans="1:9" ht="20.25" customHeight="1" thickBot="1">
      <c r="A101" s="78"/>
      <c r="B101" s="66"/>
      <c r="C101" s="6" t="s">
        <v>17</v>
      </c>
      <c r="D101" s="8">
        <f t="shared" si="22"/>
        <v>112702.59322000001</v>
      </c>
      <c r="E101" s="8">
        <f>SUM(E110+E118+E125+E132+E139+E146+E153+E174)</f>
        <v>41528.923220000004</v>
      </c>
      <c r="F101" s="8">
        <f>SUM(F110+F118+F125+F132+F139+F146+F153+F174)</f>
        <v>35586.834999999999</v>
      </c>
      <c r="G101" s="8">
        <f>SUM(G110+G118+G125+G132+G139+G146+G153+G174)</f>
        <v>35586.834999999999</v>
      </c>
      <c r="H101" s="9"/>
      <c r="I101" s="9"/>
    </row>
    <row r="102" spans="1:9" ht="27.75" customHeight="1" thickBot="1">
      <c r="A102" s="78"/>
      <c r="B102" s="66"/>
      <c r="C102" s="6" t="s">
        <v>18</v>
      </c>
      <c r="D102" s="8">
        <f t="shared" si="22"/>
        <v>72399.886740000002</v>
      </c>
      <c r="E102" s="8">
        <f>SUM(E112+E119+E126+E133+E140+E147+E154+E175+E168)</f>
        <v>27191.946739999999</v>
      </c>
      <c r="F102" s="8">
        <f t="shared" ref="F102:G102" si="24">SUM(F112+F119+F126+F133+F140+F147+F154+F175)</f>
        <v>22603.97</v>
      </c>
      <c r="G102" s="8">
        <f t="shared" si="24"/>
        <v>22603.97</v>
      </c>
      <c r="H102" s="9"/>
      <c r="I102" s="9"/>
    </row>
    <row r="103" spans="1:9" ht="19.5" customHeight="1" thickBot="1">
      <c r="A103" s="78"/>
      <c r="B103" s="66"/>
      <c r="C103" s="6" t="s">
        <v>19</v>
      </c>
      <c r="D103" s="8">
        <f>SUM(E103+F103+G103+H103+I103)</f>
        <v>150</v>
      </c>
      <c r="E103" s="8">
        <f>SUM(E113+E120+E127+E134+E141+E148+E155+E176)</f>
        <v>150</v>
      </c>
      <c r="F103" s="8">
        <v>0</v>
      </c>
      <c r="G103" s="8">
        <v>0</v>
      </c>
      <c r="H103" s="9"/>
      <c r="I103" s="9"/>
    </row>
    <row r="104" spans="1:9" ht="31.5" customHeight="1" thickBot="1">
      <c r="A104" s="79"/>
      <c r="B104" s="67"/>
      <c r="C104" s="6" t="s">
        <v>20</v>
      </c>
      <c r="D104" s="8">
        <f t="shared" si="22"/>
        <v>12004.35</v>
      </c>
      <c r="E104" s="8">
        <f>SUM(E114+E121+E128+E135+E142+E149+E156+E177)</f>
        <v>4444.3500000000004</v>
      </c>
      <c r="F104" s="8">
        <f>SUM(F114+F121+F128+F135+F142+F149+F156+F177)</f>
        <v>3780</v>
      </c>
      <c r="G104" s="8">
        <f>SUM(G114+G121+G128+G135+G142+G149+G156+G177)</f>
        <v>3780</v>
      </c>
      <c r="H104" s="9"/>
      <c r="I104" s="9"/>
    </row>
    <row r="105" spans="1:9">
      <c r="A105" s="71" t="s">
        <v>45</v>
      </c>
      <c r="B105" s="68" t="s">
        <v>46</v>
      </c>
      <c r="C105" s="68" t="s">
        <v>14</v>
      </c>
      <c r="D105" s="10">
        <f>SUM(E105+F105+G105)</f>
        <v>179242.66453000001</v>
      </c>
      <c r="E105" s="10">
        <f>SUM(E108+E114)</f>
        <v>65487.385830000007</v>
      </c>
      <c r="F105" s="10">
        <f t="shared" ref="F105:G105" si="25">SUM(F108+F114)</f>
        <v>56877.639349999998</v>
      </c>
      <c r="G105" s="10">
        <f t="shared" si="25"/>
        <v>56877.639349999998</v>
      </c>
      <c r="H105" s="10"/>
      <c r="I105" s="10"/>
    </row>
    <row r="106" spans="1:9" ht="7.5" customHeight="1" thickBot="1">
      <c r="A106" s="72"/>
      <c r="B106" s="69"/>
      <c r="C106" s="70"/>
      <c r="D106" s="11"/>
      <c r="E106" s="11"/>
      <c r="F106" s="11"/>
      <c r="G106" s="11"/>
      <c r="H106" s="11"/>
      <c r="I106" s="11"/>
    </row>
    <row r="107" spans="1:9" ht="16.5" customHeight="1" thickBot="1">
      <c r="A107" s="72"/>
      <c r="B107" s="69"/>
      <c r="C107" s="7" t="s">
        <v>15</v>
      </c>
      <c r="D107" s="9"/>
      <c r="E107" s="9"/>
      <c r="F107" s="9"/>
      <c r="G107" s="9"/>
      <c r="H107" s="9"/>
      <c r="I107" s="9"/>
    </row>
    <row r="108" spans="1:9" ht="39" customHeight="1">
      <c r="A108" s="72"/>
      <c r="B108" s="69"/>
      <c r="C108" s="68" t="s">
        <v>16</v>
      </c>
      <c r="D108" s="10">
        <f>SUM(E108+F108+G108)</f>
        <v>167778.31453</v>
      </c>
      <c r="E108" s="10">
        <f>SUM(E110+E112+E113)</f>
        <v>61223.035830000008</v>
      </c>
      <c r="F108" s="10">
        <f t="shared" ref="F108:G108" si="26">SUM(F110+F112+F113)</f>
        <v>53277.639349999998</v>
      </c>
      <c r="G108" s="10">
        <f t="shared" si="26"/>
        <v>53277.639349999998</v>
      </c>
      <c r="H108" s="10"/>
      <c r="I108" s="10"/>
    </row>
    <row r="109" spans="1:9" ht="15" thickBot="1">
      <c r="A109" s="72"/>
      <c r="B109" s="69"/>
      <c r="C109" s="70"/>
      <c r="D109" s="11"/>
      <c r="E109" s="11"/>
      <c r="F109" s="11"/>
      <c r="G109" s="11"/>
      <c r="H109" s="11"/>
      <c r="I109" s="11"/>
    </row>
    <row r="110" spans="1:9">
      <c r="A110" s="72"/>
      <c r="B110" s="69"/>
      <c r="C110" s="68" t="s">
        <v>17</v>
      </c>
      <c r="D110" s="10">
        <f>SUM(E110+F110+G110)</f>
        <v>97250.424530000004</v>
      </c>
      <c r="E110" s="10">
        <v>35903.085830000004</v>
      </c>
      <c r="F110" s="10">
        <v>30673.66935</v>
      </c>
      <c r="G110" s="10">
        <v>30673.66935</v>
      </c>
      <c r="H110" s="10"/>
      <c r="I110" s="10"/>
    </row>
    <row r="111" spans="1:9" ht="6" customHeight="1" thickBot="1">
      <c r="A111" s="72"/>
      <c r="B111" s="69"/>
      <c r="C111" s="70"/>
      <c r="D111" s="11"/>
      <c r="E111" s="11"/>
      <c r="F111" s="11"/>
      <c r="G111" s="11"/>
      <c r="H111" s="11"/>
      <c r="I111" s="11"/>
    </row>
    <row r="112" spans="1:9" ht="29.25" customHeight="1" thickBot="1">
      <c r="A112" s="72"/>
      <c r="B112" s="69"/>
      <c r="C112" s="7" t="s">
        <v>18</v>
      </c>
      <c r="D112" s="9">
        <f>SUM(E112+F112+G112)</f>
        <v>70527.89</v>
      </c>
      <c r="E112" s="9">
        <v>25319.95</v>
      </c>
      <c r="F112" s="9">
        <v>22603.97</v>
      </c>
      <c r="G112" s="9">
        <v>22603.97</v>
      </c>
      <c r="H112" s="9"/>
      <c r="I112" s="9"/>
    </row>
    <row r="113" spans="1:9" ht="15.75" customHeight="1" thickBot="1">
      <c r="A113" s="72"/>
      <c r="B113" s="69"/>
      <c r="C113" s="7" t="s">
        <v>19</v>
      </c>
      <c r="D113" s="9"/>
      <c r="E113" s="9"/>
      <c r="F113" s="9"/>
      <c r="G113" s="9"/>
      <c r="H113" s="9"/>
      <c r="I113" s="9"/>
    </row>
    <row r="114" spans="1:9" ht="30" customHeight="1" thickBot="1">
      <c r="A114" s="73"/>
      <c r="B114" s="70"/>
      <c r="C114" s="7" t="s">
        <v>20</v>
      </c>
      <c r="D114" s="9">
        <f t="shared" ref="D114" si="27">SUM(E114+F114+G114)</f>
        <v>11464.35</v>
      </c>
      <c r="E114" s="9">
        <v>4264.3500000000004</v>
      </c>
      <c r="F114" s="9">
        <v>3600</v>
      </c>
      <c r="G114" s="9">
        <v>3600</v>
      </c>
      <c r="H114" s="9"/>
      <c r="I114" s="9"/>
    </row>
    <row r="115" spans="1:9" ht="15" thickBot="1">
      <c r="A115" s="71" t="s">
        <v>47</v>
      </c>
      <c r="B115" s="71" t="s">
        <v>48</v>
      </c>
      <c r="C115" s="7" t="s">
        <v>14</v>
      </c>
      <c r="D115" s="9">
        <f>SUM(E115+F115+G115)</f>
        <v>15835.375949999998</v>
      </c>
      <c r="E115" s="9">
        <f>SUM(E117+E121)</f>
        <v>5649.0446499999998</v>
      </c>
      <c r="F115" s="9">
        <f>SUM(F117+F121)</f>
        <v>5093.1656499999999</v>
      </c>
      <c r="G115" s="9">
        <f>SUM(G117+G121)</f>
        <v>5093.1656499999999</v>
      </c>
      <c r="H115" s="9"/>
      <c r="I115" s="9"/>
    </row>
    <row r="116" spans="1:9" ht="18" customHeight="1" thickBot="1">
      <c r="A116" s="72"/>
      <c r="B116" s="72"/>
      <c r="C116" s="7" t="s">
        <v>15</v>
      </c>
      <c r="D116" s="9"/>
      <c r="E116" s="9"/>
      <c r="F116" s="9"/>
      <c r="G116" s="9"/>
      <c r="H116" s="9"/>
      <c r="I116" s="9"/>
    </row>
    <row r="117" spans="1:9" ht="42" customHeight="1" thickBot="1">
      <c r="A117" s="72"/>
      <c r="B117" s="72"/>
      <c r="C117" s="7" t="s">
        <v>16</v>
      </c>
      <c r="D117" s="9">
        <f t="shared" ref="D117:D121" si="28">SUM(E117+F117+G117)</f>
        <v>15295.375949999998</v>
      </c>
      <c r="E117" s="9">
        <f>SUM(E118+E119+E120)</f>
        <v>5469.0446499999998</v>
      </c>
      <c r="F117" s="9">
        <f>SUM(F118+F119+F120)</f>
        <v>4913.1656499999999</v>
      </c>
      <c r="G117" s="9">
        <f>SUM(G118+G119+G120)</f>
        <v>4913.1656499999999</v>
      </c>
      <c r="H117" s="9"/>
      <c r="I117" s="9"/>
    </row>
    <row r="118" spans="1:9" ht="18" customHeight="1" thickBot="1">
      <c r="A118" s="72"/>
      <c r="B118" s="72"/>
      <c r="C118" s="7" t="s">
        <v>17</v>
      </c>
      <c r="D118" s="9">
        <f t="shared" si="28"/>
        <v>15114.273949999999</v>
      </c>
      <c r="E118" s="9">
        <v>5287.94265</v>
      </c>
      <c r="F118" s="9">
        <v>4913.1656499999999</v>
      </c>
      <c r="G118" s="9">
        <v>4913.1656499999999</v>
      </c>
      <c r="H118" s="9"/>
      <c r="I118" s="9"/>
    </row>
    <row r="119" spans="1:9" ht="27" customHeight="1" thickBot="1">
      <c r="A119" s="72"/>
      <c r="B119" s="72"/>
      <c r="C119" s="7" t="s">
        <v>18</v>
      </c>
      <c r="D119" s="9">
        <f t="shared" si="28"/>
        <v>181.102</v>
      </c>
      <c r="E119" s="9">
        <v>181.102</v>
      </c>
      <c r="F119" s="9"/>
      <c r="G119" s="9"/>
      <c r="H119" s="9"/>
      <c r="I119" s="9"/>
    </row>
    <row r="120" spans="1:9" ht="15.75" customHeight="1" thickBot="1">
      <c r="A120" s="72"/>
      <c r="B120" s="72"/>
      <c r="C120" s="7" t="s">
        <v>19</v>
      </c>
      <c r="D120" s="9">
        <f t="shared" si="28"/>
        <v>0</v>
      </c>
      <c r="E120" s="9"/>
      <c r="F120" s="9"/>
      <c r="G120" s="9"/>
      <c r="H120" s="9"/>
      <c r="I120" s="9"/>
    </row>
    <row r="121" spans="1:9" ht="30" customHeight="1" thickBot="1">
      <c r="A121" s="73"/>
      <c r="B121" s="73"/>
      <c r="C121" s="7" t="s">
        <v>20</v>
      </c>
      <c r="D121" s="9">
        <f t="shared" si="28"/>
        <v>540</v>
      </c>
      <c r="E121" s="9">
        <v>180</v>
      </c>
      <c r="F121" s="9">
        <v>180</v>
      </c>
      <c r="G121" s="9">
        <v>180</v>
      </c>
      <c r="H121" s="9"/>
      <c r="I121" s="9"/>
    </row>
    <row r="122" spans="1:9" ht="15" thickBot="1">
      <c r="A122" s="71" t="s">
        <v>49</v>
      </c>
      <c r="B122" s="71" t="s">
        <v>50</v>
      </c>
      <c r="C122" s="7" t="s">
        <v>14</v>
      </c>
      <c r="D122" s="9"/>
      <c r="E122" s="9"/>
      <c r="F122" s="9"/>
      <c r="G122" s="9"/>
      <c r="H122" s="9"/>
      <c r="I122" s="9"/>
    </row>
    <row r="123" spans="1:9" ht="17.25" customHeight="1" thickBot="1">
      <c r="A123" s="72"/>
      <c r="B123" s="72"/>
      <c r="C123" s="7" t="s">
        <v>15</v>
      </c>
      <c r="D123" s="9"/>
      <c r="E123" s="9"/>
      <c r="F123" s="9"/>
      <c r="G123" s="9"/>
      <c r="H123" s="9"/>
      <c r="I123" s="9"/>
    </row>
    <row r="124" spans="1:9" ht="42" customHeight="1" thickBot="1">
      <c r="A124" s="72"/>
      <c r="B124" s="72"/>
      <c r="C124" s="7" t="s">
        <v>16</v>
      </c>
      <c r="D124" s="9"/>
      <c r="E124" s="9"/>
      <c r="F124" s="9"/>
      <c r="G124" s="9"/>
      <c r="H124" s="9"/>
      <c r="I124" s="9"/>
    </row>
    <row r="125" spans="1:9" ht="19.5" customHeight="1" thickBot="1">
      <c r="A125" s="72"/>
      <c r="B125" s="72"/>
      <c r="C125" s="7" t="s">
        <v>17</v>
      </c>
      <c r="D125" s="9"/>
      <c r="E125" s="9"/>
      <c r="F125" s="9"/>
      <c r="G125" s="9"/>
      <c r="H125" s="9"/>
      <c r="I125" s="9"/>
    </row>
    <row r="126" spans="1:9" ht="27" customHeight="1" thickBot="1">
      <c r="A126" s="72"/>
      <c r="B126" s="72"/>
      <c r="C126" s="7" t="s">
        <v>18</v>
      </c>
      <c r="D126" s="9"/>
      <c r="E126" s="9"/>
      <c r="F126" s="9"/>
      <c r="G126" s="9"/>
      <c r="H126" s="9"/>
      <c r="I126" s="9"/>
    </row>
    <row r="127" spans="1:9" ht="17.25" customHeight="1" thickBot="1">
      <c r="A127" s="72"/>
      <c r="B127" s="72"/>
      <c r="C127" s="7" t="s">
        <v>19</v>
      </c>
      <c r="D127" s="9"/>
      <c r="E127" s="9"/>
      <c r="F127" s="9"/>
      <c r="G127" s="9"/>
      <c r="H127" s="9"/>
      <c r="I127" s="9"/>
    </row>
    <row r="128" spans="1:9" ht="30" customHeight="1" thickBot="1">
      <c r="A128" s="73"/>
      <c r="B128" s="73"/>
      <c r="C128" s="7" t="s">
        <v>20</v>
      </c>
      <c r="D128" s="9"/>
      <c r="E128" s="9"/>
      <c r="F128" s="9"/>
      <c r="G128" s="9"/>
      <c r="H128" s="9"/>
      <c r="I128" s="9"/>
    </row>
    <row r="129" spans="1:9" ht="15" thickBot="1">
      <c r="A129" s="71" t="s">
        <v>51</v>
      </c>
      <c r="B129" s="71" t="s">
        <v>52</v>
      </c>
      <c r="C129" s="7" t="s">
        <v>14</v>
      </c>
      <c r="D129" s="9"/>
      <c r="E129" s="9"/>
      <c r="F129" s="9"/>
      <c r="G129" s="9"/>
      <c r="H129" s="9"/>
      <c r="I129" s="9"/>
    </row>
    <row r="130" spans="1:9" ht="18.75" customHeight="1" thickBot="1">
      <c r="A130" s="72"/>
      <c r="B130" s="72"/>
      <c r="C130" s="7" t="s">
        <v>15</v>
      </c>
      <c r="D130" s="9"/>
      <c r="E130" s="9"/>
      <c r="F130" s="9"/>
      <c r="G130" s="9"/>
      <c r="H130" s="9"/>
      <c r="I130" s="9"/>
    </row>
    <row r="131" spans="1:9" ht="42" customHeight="1" thickBot="1">
      <c r="A131" s="72"/>
      <c r="B131" s="72"/>
      <c r="C131" s="7" t="s">
        <v>16</v>
      </c>
      <c r="D131" s="9"/>
      <c r="E131" s="9"/>
      <c r="F131" s="9"/>
      <c r="G131" s="9"/>
      <c r="H131" s="9"/>
      <c r="I131" s="9"/>
    </row>
    <row r="132" spans="1:9" ht="16.5" customHeight="1" thickBot="1">
      <c r="A132" s="72"/>
      <c r="B132" s="72"/>
      <c r="C132" s="7" t="s">
        <v>17</v>
      </c>
      <c r="D132" s="9"/>
      <c r="E132" s="9"/>
      <c r="F132" s="9"/>
      <c r="G132" s="9"/>
      <c r="H132" s="9"/>
      <c r="I132" s="9"/>
    </row>
    <row r="133" spans="1:9" ht="29.25" customHeight="1" thickBot="1">
      <c r="A133" s="72"/>
      <c r="B133" s="72"/>
      <c r="C133" s="7" t="s">
        <v>18</v>
      </c>
      <c r="D133" s="9"/>
      <c r="E133" s="9"/>
      <c r="F133" s="9"/>
      <c r="G133" s="9"/>
      <c r="H133" s="9"/>
      <c r="I133" s="9"/>
    </row>
    <row r="134" spans="1:9" ht="20.25" customHeight="1" thickBot="1">
      <c r="A134" s="72"/>
      <c r="B134" s="72"/>
      <c r="C134" s="7" t="s">
        <v>19</v>
      </c>
      <c r="D134" s="9"/>
      <c r="E134" s="9"/>
      <c r="F134" s="9"/>
      <c r="G134" s="9"/>
      <c r="H134" s="9"/>
      <c r="I134" s="9"/>
    </row>
    <row r="135" spans="1:9" ht="29.25" customHeight="1" thickBot="1">
      <c r="A135" s="73"/>
      <c r="B135" s="73"/>
      <c r="C135" s="7" t="s">
        <v>20</v>
      </c>
      <c r="D135" s="9"/>
      <c r="E135" s="9"/>
      <c r="F135" s="9"/>
      <c r="G135" s="9"/>
      <c r="H135" s="9"/>
      <c r="I135" s="9"/>
    </row>
    <row r="136" spans="1:9" ht="15" thickBot="1">
      <c r="A136" s="71" t="s">
        <v>53</v>
      </c>
      <c r="B136" s="71" t="s">
        <v>54</v>
      </c>
      <c r="C136" s="7" t="s">
        <v>14</v>
      </c>
      <c r="D136" s="9">
        <f>SUM(E136+F136+G136)</f>
        <v>165.78948</v>
      </c>
      <c r="E136" s="9">
        <f>SUM(E138+E142)</f>
        <v>165.78948</v>
      </c>
      <c r="F136" s="9">
        <f>SUM(F138+F142)</f>
        <v>0</v>
      </c>
      <c r="G136" s="9">
        <f>SUM(G138+G142)</f>
        <v>0</v>
      </c>
      <c r="H136" s="9"/>
      <c r="I136" s="9"/>
    </row>
    <row r="137" spans="1:9" ht="15.75" customHeight="1" thickBot="1">
      <c r="A137" s="72"/>
      <c r="B137" s="72"/>
      <c r="C137" s="7" t="s">
        <v>15</v>
      </c>
      <c r="D137" s="9"/>
      <c r="E137" s="9"/>
      <c r="F137" s="9"/>
      <c r="G137" s="9"/>
      <c r="H137" s="9"/>
      <c r="I137" s="9"/>
    </row>
    <row r="138" spans="1:9" ht="42" customHeight="1" thickBot="1">
      <c r="A138" s="72"/>
      <c r="B138" s="72"/>
      <c r="C138" s="7" t="s">
        <v>16</v>
      </c>
      <c r="D138" s="9">
        <f t="shared" ref="D138:D142" si="29">SUM(E138+F138+G138)</f>
        <v>165.78948</v>
      </c>
      <c r="E138" s="9">
        <f>SUM(E139+E140+E141)</f>
        <v>165.78948</v>
      </c>
      <c r="F138" s="9">
        <f>SUM(F139+F140+F141)</f>
        <v>0</v>
      </c>
      <c r="G138" s="9">
        <f>SUM(G139+G140+G141)</f>
        <v>0</v>
      </c>
      <c r="H138" s="9"/>
      <c r="I138" s="9"/>
    </row>
    <row r="139" spans="1:9" ht="18.75" customHeight="1" thickBot="1">
      <c r="A139" s="72"/>
      <c r="B139" s="72"/>
      <c r="C139" s="7" t="s">
        <v>17</v>
      </c>
      <c r="D139" s="9">
        <f t="shared" si="29"/>
        <v>7.8947399999999996</v>
      </c>
      <c r="E139" s="9">
        <v>7.8947399999999996</v>
      </c>
      <c r="F139" s="9">
        <v>0</v>
      </c>
      <c r="G139" s="9">
        <v>0</v>
      </c>
      <c r="H139" s="9"/>
      <c r="I139" s="9"/>
    </row>
    <row r="140" spans="1:9" ht="28.5" customHeight="1" thickBot="1">
      <c r="A140" s="72"/>
      <c r="B140" s="72"/>
      <c r="C140" s="7" t="s">
        <v>18</v>
      </c>
      <c r="D140" s="9">
        <f t="shared" si="29"/>
        <v>7.8947399999999996</v>
      </c>
      <c r="E140" s="9">
        <v>7.8947399999999996</v>
      </c>
      <c r="F140" s="9"/>
      <c r="G140" s="9"/>
      <c r="H140" s="9"/>
      <c r="I140" s="9"/>
    </row>
    <row r="141" spans="1:9" ht="21" customHeight="1" thickBot="1">
      <c r="A141" s="72"/>
      <c r="B141" s="72"/>
      <c r="C141" s="7" t="s">
        <v>19</v>
      </c>
      <c r="D141" s="9">
        <f t="shared" si="29"/>
        <v>150</v>
      </c>
      <c r="E141" s="9">
        <v>150</v>
      </c>
      <c r="F141" s="9"/>
      <c r="G141" s="9"/>
      <c r="H141" s="9"/>
      <c r="I141" s="9"/>
    </row>
    <row r="142" spans="1:9" ht="29.25" customHeight="1" thickBot="1">
      <c r="A142" s="73"/>
      <c r="B142" s="73"/>
      <c r="C142" s="7" t="s">
        <v>20</v>
      </c>
      <c r="D142" s="9">
        <f t="shared" si="29"/>
        <v>0</v>
      </c>
      <c r="E142" s="9"/>
      <c r="F142" s="9"/>
      <c r="G142" s="9"/>
      <c r="H142" s="9"/>
      <c r="I142" s="9"/>
    </row>
    <row r="143" spans="1:9" ht="15" thickBot="1">
      <c r="A143" s="71" t="s">
        <v>55</v>
      </c>
      <c r="B143" s="71" t="s">
        <v>56</v>
      </c>
      <c r="C143" s="7" t="s">
        <v>14</v>
      </c>
      <c r="D143" s="9"/>
      <c r="E143" s="9"/>
      <c r="F143" s="9"/>
      <c r="G143" s="9"/>
      <c r="H143" s="9"/>
      <c r="I143" s="9"/>
    </row>
    <row r="144" spans="1:9" ht="15" customHeight="1" thickBot="1">
      <c r="A144" s="72"/>
      <c r="B144" s="72"/>
      <c r="C144" s="7" t="s">
        <v>15</v>
      </c>
      <c r="D144" s="9"/>
      <c r="E144" s="9"/>
      <c r="F144" s="9"/>
      <c r="G144" s="9"/>
      <c r="H144" s="9"/>
      <c r="I144" s="9"/>
    </row>
    <row r="145" spans="1:9" ht="39.75" customHeight="1" thickBot="1">
      <c r="A145" s="72"/>
      <c r="B145" s="72"/>
      <c r="C145" s="7" t="s">
        <v>16</v>
      </c>
      <c r="D145" s="9"/>
      <c r="E145" s="9"/>
      <c r="F145" s="9"/>
      <c r="G145" s="9"/>
      <c r="H145" s="9"/>
      <c r="I145" s="9"/>
    </row>
    <row r="146" spans="1:9" ht="16.5" customHeight="1" thickBot="1">
      <c r="A146" s="72"/>
      <c r="B146" s="72"/>
      <c r="C146" s="7" t="s">
        <v>17</v>
      </c>
      <c r="D146" s="9"/>
      <c r="E146" s="9"/>
      <c r="F146" s="9"/>
      <c r="G146" s="9"/>
      <c r="H146" s="9"/>
      <c r="I146" s="9"/>
    </row>
    <row r="147" spans="1:9" ht="29.25" customHeight="1" thickBot="1">
      <c r="A147" s="72"/>
      <c r="B147" s="72"/>
      <c r="C147" s="7" t="s">
        <v>18</v>
      </c>
      <c r="D147" s="9"/>
      <c r="E147" s="9"/>
      <c r="F147" s="9"/>
      <c r="G147" s="9"/>
      <c r="H147" s="9"/>
      <c r="I147" s="9"/>
    </row>
    <row r="148" spans="1:9" ht="15.75" customHeight="1" thickBot="1">
      <c r="A148" s="72"/>
      <c r="B148" s="72"/>
      <c r="C148" s="7" t="s">
        <v>19</v>
      </c>
      <c r="D148" s="9"/>
      <c r="E148" s="9"/>
      <c r="F148" s="9"/>
      <c r="G148" s="9"/>
      <c r="H148" s="9"/>
      <c r="I148" s="9"/>
    </row>
    <row r="149" spans="1:9" ht="29.25" customHeight="1" thickBot="1">
      <c r="A149" s="73"/>
      <c r="B149" s="73"/>
      <c r="C149" s="7" t="s">
        <v>20</v>
      </c>
      <c r="D149" s="9"/>
      <c r="E149" s="9"/>
      <c r="F149" s="9"/>
      <c r="G149" s="9"/>
      <c r="H149" s="9"/>
      <c r="I149" s="9"/>
    </row>
    <row r="150" spans="1:9" ht="15" thickBot="1">
      <c r="A150" s="71" t="s">
        <v>57</v>
      </c>
      <c r="B150" s="71" t="s">
        <v>58</v>
      </c>
      <c r="C150" s="7" t="s">
        <v>14</v>
      </c>
      <c r="D150" s="9"/>
      <c r="E150" s="9">
        <v>330</v>
      </c>
      <c r="F150" s="9"/>
      <c r="G150" s="9"/>
      <c r="H150" s="9"/>
      <c r="I150" s="9"/>
    </row>
    <row r="151" spans="1:9" ht="15" customHeight="1" thickBot="1">
      <c r="A151" s="72"/>
      <c r="B151" s="72"/>
      <c r="C151" s="7" t="s">
        <v>15</v>
      </c>
      <c r="D151" s="9"/>
      <c r="E151" s="9"/>
      <c r="F151" s="9"/>
      <c r="G151" s="9"/>
      <c r="H151" s="9"/>
      <c r="I151" s="9"/>
    </row>
    <row r="152" spans="1:9" ht="39" customHeight="1" thickBot="1">
      <c r="A152" s="72"/>
      <c r="B152" s="72"/>
      <c r="C152" s="7" t="s">
        <v>16</v>
      </c>
      <c r="D152" s="9"/>
      <c r="E152" s="9">
        <v>330</v>
      </c>
      <c r="F152" s="9"/>
      <c r="G152" s="9"/>
      <c r="H152" s="9"/>
      <c r="I152" s="9"/>
    </row>
    <row r="153" spans="1:9" ht="19.5" customHeight="1" thickBot="1">
      <c r="A153" s="72"/>
      <c r="B153" s="72"/>
      <c r="C153" s="7" t="s">
        <v>17</v>
      </c>
      <c r="D153" s="9"/>
      <c r="E153" s="9">
        <v>330</v>
      </c>
      <c r="F153" s="9"/>
      <c r="G153" s="9"/>
      <c r="H153" s="9"/>
      <c r="I153" s="9"/>
    </row>
    <row r="154" spans="1:9" ht="27" customHeight="1" thickBot="1">
      <c r="A154" s="72"/>
      <c r="B154" s="72"/>
      <c r="C154" s="7" t="s">
        <v>18</v>
      </c>
      <c r="D154" s="9"/>
      <c r="E154" s="9"/>
      <c r="F154" s="9"/>
      <c r="G154" s="9"/>
      <c r="H154" s="9"/>
      <c r="I154" s="9"/>
    </row>
    <row r="155" spans="1:9" ht="18.75" customHeight="1" thickBot="1">
      <c r="A155" s="72"/>
      <c r="B155" s="72"/>
      <c r="C155" s="7" t="s">
        <v>19</v>
      </c>
      <c r="D155" s="9"/>
      <c r="E155" s="9"/>
      <c r="F155" s="9"/>
      <c r="G155" s="9"/>
      <c r="H155" s="9"/>
      <c r="I155" s="9"/>
    </row>
    <row r="156" spans="1:9" ht="30" customHeight="1" thickBot="1">
      <c r="A156" s="73"/>
      <c r="B156" s="73"/>
      <c r="C156" s="7" t="s">
        <v>20</v>
      </c>
      <c r="D156" s="9"/>
      <c r="E156" s="9"/>
      <c r="F156" s="9"/>
      <c r="G156" s="9"/>
      <c r="H156" s="9"/>
      <c r="I156" s="9"/>
    </row>
    <row r="157" spans="1:9" ht="15" thickBot="1">
      <c r="A157" s="71" t="s">
        <v>59</v>
      </c>
      <c r="B157" s="68" t="s">
        <v>60</v>
      </c>
      <c r="C157" s="7" t="s">
        <v>14</v>
      </c>
      <c r="D157" s="9"/>
      <c r="E157" s="9"/>
      <c r="F157" s="9"/>
      <c r="G157" s="9"/>
      <c r="H157" s="9"/>
      <c r="I157" s="9"/>
    </row>
    <row r="158" spans="1:9" ht="15" customHeight="1" thickBot="1">
      <c r="A158" s="72"/>
      <c r="B158" s="69"/>
      <c r="C158" s="7" t="s">
        <v>15</v>
      </c>
      <c r="D158" s="9"/>
      <c r="E158" s="9"/>
      <c r="F158" s="9"/>
      <c r="G158" s="9"/>
      <c r="H158" s="9"/>
      <c r="I158" s="9"/>
    </row>
    <row r="159" spans="1:9" ht="42.75" customHeight="1" thickBot="1">
      <c r="A159" s="72"/>
      <c r="B159" s="69"/>
      <c r="C159" s="7" t="s">
        <v>16</v>
      </c>
      <c r="D159" s="9"/>
      <c r="E159" s="9"/>
      <c r="F159" s="9"/>
      <c r="G159" s="9"/>
      <c r="H159" s="9"/>
      <c r="I159" s="9"/>
    </row>
    <row r="160" spans="1:9" ht="16.5" customHeight="1" thickBot="1">
      <c r="A160" s="72"/>
      <c r="B160" s="69"/>
      <c r="C160" s="7" t="s">
        <v>17</v>
      </c>
      <c r="D160" s="9"/>
      <c r="E160" s="9"/>
      <c r="F160" s="9"/>
      <c r="G160" s="9"/>
      <c r="H160" s="9"/>
      <c r="I160" s="9"/>
    </row>
    <row r="161" spans="1:9" ht="29.25" customHeight="1" thickBot="1">
      <c r="A161" s="72"/>
      <c r="B161" s="69"/>
      <c r="C161" s="7" t="s">
        <v>18</v>
      </c>
      <c r="D161" s="9"/>
      <c r="E161" s="9"/>
      <c r="F161" s="9"/>
      <c r="G161" s="9"/>
      <c r="H161" s="9"/>
      <c r="I161" s="9"/>
    </row>
    <row r="162" spans="1:9" ht="18" customHeight="1" thickBot="1">
      <c r="A162" s="72"/>
      <c r="B162" s="69"/>
      <c r="C162" s="7" t="s">
        <v>19</v>
      </c>
      <c r="D162" s="9"/>
      <c r="E162" s="9"/>
      <c r="F162" s="9"/>
      <c r="G162" s="9"/>
      <c r="H162" s="9"/>
      <c r="I162" s="9"/>
    </row>
    <row r="163" spans="1:9" ht="30.75" customHeight="1" thickBot="1">
      <c r="A163" s="73"/>
      <c r="B163" s="70"/>
      <c r="C163" s="7" t="s">
        <v>20</v>
      </c>
      <c r="D163" s="9"/>
      <c r="E163" s="9"/>
      <c r="F163" s="9"/>
      <c r="G163" s="9"/>
      <c r="H163" s="9"/>
      <c r="I163" s="9"/>
    </row>
    <row r="164" spans="1:9" ht="15" thickBot="1">
      <c r="A164" s="71" t="s">
        <v>77</v>
      </c>
      <c r="B164" s="68" t="s">
        <v>78</v>
      </c>
      <c r="C164" s="7" t="s">
        <v>14</v>
      </c>
      <c r="D164" s="9">
        <f>SUM(E164)</f>
        <v>1508</v>
      </c>
      <c r="E164" s="9">
        <v>1508</v>
      </c>
      <c r="F164" s="9"/>
      <c r="G164" s="9"/>
      <c r="H164" s="9"/>
      <c r="I164" s="9"/>
    </row>
    <row r="165" spans="1:9" ht="15" customHeight="1" thickBot="1">
      <c r="A165" s="72"/>
      <c r="B165" s="69"/>
      <c r="C165" s="7" t="s">
        <v>15</v>
      </c>
      <c r="D165" s="9"/>
      <c r="E165" s="9"/>
      <c r="F165" s="9"/>
      <c r="G165" s="9"/>
      <c r="H165" s="9"/>
      <c r="I165" s="9"/>
    </row>
    <row r="166" spans="1:9" ht="42.75" customHeight="1" thickBot="1">
      <c r="A166" s="72"/>
      <c r="B166" s="69"/>
      <c r="C166" s="7" t="s">
        <v>16</v>
      </c>
      <c r="D166" s="9">
        <f>SUM(D164:D165)</f>
        <v>1508</v>
      </c>
      <c r="E166" s="9">
        <v>1508</v>
      </c>
      <c r="F166" s="9"/>
      <c r="G166" s="9"/>
      <c r="H166" s="9"/>
      <c r="I166" s="9"/>
    </row>
    <row r="167" spans="1:9" ht="16.5" customHeight="1" thickBot="1">
      <c r="A167" s="72"/>
      <c r="B167" s="69"/>
      <c r="C167" s="7" t="s">
        <v>17</v>
      </c>
      <c r="D167" s="9"/>
      <c r="E167" s="9"/>
      <c r="F167" s="9"/>
      <c r="G167" s="9"/>
      <c r="H167" s="9"/>
      <c r="I167" s="9"/>
    </row>
    <row r="168" spans="1:9" ht="29.25" customHeight="1" thickBot="1">
      <c r="A168" s="72"/>
      <c r="B168" s="69"/>
      <c r="C168" s="7" t="s">
        <v>18</v>
      </c>
      <c r="D168" s="9">
        <f>SUM(E168)</f>
        <v>1508</v>
      </c>
      <c r="E168" s="9">
        <v>1508</v>
      </c>
      <c r="F168" s="9"/>
      <c r="G168" s="9"/>
      <c r="H168" s="9"/>
      <c r="I168" s="9"/>
    </row>
    <row r="169" spans="1:9" ht="18" customHeight="1" thickBot="1">
      <c r="A169" s="72"/>
      <c r="B169" s="69"/>
      <c r="C169" s="7" t="s">
        <v>19</v>
      </c>
      <c r="D169" s="9"/>
      <c r="E169" s="9"/>
      <c r="F169" s="9"/>
      <c r="G169" s="9"/>
      <c r="H169" s="9"/>
      <c r="I169" s="9"/>
    </row>
    <row r="170" spans="1:9" ht="30.75" customHeight="1" thickBot="1">
      <c r="A170" s="73"/>
      <c r="B170" s="70"/>
      <c r="C170" s="7" t="s">
        <v>20</v>
      </c>
      <c r="D170" s="9"/>
      <c r="E170" s="9"/>
      <c r="F170" s="9"/>
      <c r="G170" s="9"/>
      <c r="H170" s="9"/>
      <c r="I170" s="9"/>
    </row>
    <row r="171" spans="1:9" ht="15" thickBot="1">
      <c r="A171" s="71" t="s">
        <v>80</v>
      </c>
      <c r="B171" s="68" t="s">
        <v>79</v>
      </c>
      <c r="C171" s="7" t="s">
        <v>14</v>
      </c>
      <c r="D171" s="9">
        <f>SUM(E171)</f>
        <v>175</v>
      </c>
      <c r="E171" s="9">
        <v>175</v>
      </c>
      <c r="F171" s="9"/>
      <c r="G171" s="9"/>
      <c r="H171" s="9"/>
      <c r="I171" s="9"/>
    </row>
    <row r="172" spans="1:9" ht="15" customHeight="1" thickBot="1">
      <c r="A172" s="72"/>
      <c r="B172" s="69"/>
      <c r="C172" s="7" t="s">
        <v>15</v>
      </c>
      <c r="D172" s="9"/>
      <c r="E172" s="9"/>
      <c r="F172" s="9"/>
      <c r="G172" s="9"/>
      <c r="H172" s="9"/>
      <c r="I172" s="9"/>
    </row>
    <row r="173" spans="1:9" ht="42.75" customHeight="1" thickBot="1">
      <c r="A173" s="72"/>
      <c r="B173" s="69"/>
      <c r="C173" s="7" t="s">
        <v>16</v>
      </c>
      <c r="D173" s="9">
        <f>SUM(D171:D172)</f>
        <v>175</v>
      </c>
      <c r="E173" s="9">
        <v>175</v>
      </c>
      <c r="F173" s="9"/>
      <c r="G173" s="9"/>
      <c r="H173" s="9"/>
      <c r="I173" s="9"/>
    </row>
    <row r="174" spans="1:9" ht="16.5" customHeight="1" thickBot="1">
      <c r="A174" s="72"/>
      <c r="B174" s="69"/>
      <c r="C174" s="7" t="s">
        <v>17</v>
      </c>
      <c r="D174" s="9"/>
      <c r="E174" s="9"/>
      <c r="F174" s="9"/>
      <c r="G174" s="9"/>
      <c r="H174" s="9"/>
      <c r="I174" s="9"/>
    </row>
    <row r="175" spans="1:9" ht="29.25" customHeight="1" thickBot="1">
      <c r="A175" s="72"/>
      <c r="B175" s="69"/>
      <c r="C175" s="7" t="s">
        <v>18</v>
      </c>
      <c r="D175" s="9">
        <f>SUM(E175)</f>
        <v>175</v>
      </c>
      <c r="E175" s="9">
        <v>175</v>
      </c>
      <c r="F175" s="9"/>
      <c r="G175" s="9"/>
      <c r="H175" s="9"/>
      <c r="I175" s="9"/>
    </row>
    <row r="176" spans="1:9" ht="18" customHeight="1" thickBot="1">
      <c r="A176" s="72"/>
      <c r="B176" s="69"/>
      <c r="C176" s="7" t="s">
        <v>19</v>
      </c>
      <c r="D176" s="9"/>
      <c r="E176" s="9"/>
      <c r="F176" s="9"/>
      <c r="G176" s="9"/>
      <c r="H176" s="9"/>
      <c r="I176" s="9"/>
    </row>
    <row r="177" spans="1:9" ht="30.75" customHeight="1" thickBot="1">
      <c r="A177" s="73"/>
      <c r="B177" s="70"/>
      <c r="C177" s="7" t="s">
        <v>20</v>
      </c>
      <c r="D177" s="9"/>
      <c r="E177" s="9"/>
      <c r="F177" s="9"/>
      <c r="G177" s="9"/>
      <c r="H177" s="9"/>
      <c r="I177" s="9"/>
    </row>
    <row r="178" spans="1:9" ht="22.5" customHeight="1" thickBot="1">
      <c r="A178" s="77" t="s">
        <v>61</v>
      </c>
      <c r="B178" s="80" t="s">
        <v>62</v>
      </c>
      <c r="C178" s="6" t="s">
        <v>14</v>
      </c>
      <c r="D178" s="8">
        <f>SUM(E178+F178+G178)</f>
        <v>171304.08272000001</v>
      </c>
      <c r="E178" s="8">
        <f>SUM(E180+E184)</f>
        <v>60356.758620000001</v>
      </c>
      <c r="F178" s="8">
        <f t="shared" ref="F178:I178" si="30">SUM(F180+F184)</f>
        <v>55473.662049999999</v>
      </c>
      <c r="G178" s="8">
        <f t="shared" si="30"/>
        <v>55473.662049999999</v>
      </c>
      <c r="H178" s="8">
        <f t="shared" si="30"/>
        <v>0</v>
      </c>
      <c r="I178" s="8">
        <f t="shared" si="30"/>
        <v>0</v>
      </c>
    </row>
    <row r="179" spans="1:9" ht="15" customHeight="1" thickBot="1">
      <c r="A179" s="78"/>
      <c r="B179" s="81"/>
      <c r="C179" s="6" t="s">
        <v>15</v>
      </c>
      <c r="D179" s="8"/>
      <c r="E179" s="8"/>
      <c r="F179" s="8"/>
      <c r="G179" s="9"/>
      <c r="H179" s="9"/>
      <c r="I179" s="9"/>
    </row>
    <row r="180" spans="1:9" ht="40.5" customHeight="1" thickBot="1">
      <c r="A180" s="78"/>
      <c r="B180" s="81"/>
      <c r="C180" s="6" t="s">
        <v>16</v>
      </c>
      <c r="D180" s="8">
        <f t="shared" ref="D180:D184" si="31">SUM(E180+F180+G180)</f>
        <v>171304.08272000001</v>
      </c>
      <c r="E180" s="8">
        <f>SUM(E181+E182+E183)</f>
        <v>60356.758620000001</v>
      </c>
      <c r="F180" s="8">
        <f t="shared" ref="F180:I180" si="32">SUM(F181+F182+F183)</f>
        <v>55473.662049999999</v>
      </c>
      <c r="G180" s="8">
        <f t="shared" si="32"/>
        <v>55473.662049999999</v>
      </c>
      <c r="H180" s="8">
        <f t="shared" si="32"/>
        <v>0</v>
      </c>
      <c r="I180" s="8">
        <f t="shared" si="32"/>
        <v>0</v>
      </c>
    </row>
    <row r="181" spans="1:9" ht="16.5" customHeight="1" thickBot="1">
      <c r="A181" s="78"/>
      <c r="B181" s="81"/>
      <c r="C181" s="6" t="s">
        <v>17</v>
      </c>
      <c r="D181" s="8">
        <f t="shared" si="31"/>
        <v>98203.071579999989</v>
      </c>
      <c r="E181" s="8">
        <f>SUM(E188+E195+E202)</f>
        <v>34098.8554</v>
      </c>
      <c r="F181" s="8">
        <f t="shared" ref="F181:I182" si="33">SUM(F188+F195+F202)</f>
        <v>32052.108090000002</v>
      </c>
      <c r="G181" s="8">
        <f t="shared" si="33"/>
        <v>32052.108090000002</v>
      </c>
      <c r="H181" s="8">
        <f t="shared" si="33"/>
        <v>0</v>
      </c>
      <c r="I181" s="8">
        <f t="shared" si="33"/>
        <v>0</v>
      </c>
    </row>
    <row r="182" spans="1:9" ht="27.75" customHeight="1" thickBot="1">
      <c r="A182" s="78"/>
      <c r="B182" s="81"/>
      <c r="C182" s="6" t="s">
        <v>18</v>
      </c>
      <c r="D182" s="8">
        <f t="shared" si="31"/>
        <v>73101.011139999988</v>
      </c>
      <c r="E182" s="8">
        <f>SUM(E189+E196+E203)</f>
        <v>26257.90322</v>
      </c>
      <c r="F182" s="8">
        <f t="shared" si="33"/>
        <v>23421.553959999997</v>
      </c>
      <c r="G182" s="8">
        <f t="shared" si="33"/>
        <v>23421.553959999997</v>
      </c>
      <c r="H182" s="8">
        <f t="shared" si="33"/>
        <v>0</v>
      </c>
      <c r="I182" s="8">
        <f t="shared" si="33"/>
        <v>0</v>
      </c>
    </row>
    <row r="183" spans="1:9" ht="16.5" customHeight="1" thickBot="1">
      <c r="A183" s="78"/>
      <c r="B183" s="81"/>
      <c r="C183" s="6" t="s">
        <v>19</v>
      </c>
      <c r="D183" s="8">
        <f t="shared" si="31"/>
        <v>0</v>
      </c>
      <c r="E183" s="8"/>
      <c r="F183" s="8"/>
      <c r="G183" s="9"/>
      <c r="H183" s="9"/>
      <c r="I183" s="9"/>
    </row>
    <row r="184" spans="1:9" ht="27.75" customHeight="1" thickBot="1">
      <c r="A184" s="79"/>
      <c r="B184" s="82"/>
      <c r="C184" s="6" t="s">
        <v>20</v>
      </c>
      <c r="D184" s="8">
        <f t="shared" si="31"/>
        <v>0</v>
      </c>
      <c r="E184" s="8"/>
      <c r="F184" s="8"/>
      <c r="G184" s="9"/>
      <c r="H184" s="9"/>
      <c r="I184" s="9"/>
    </row>
    <row r="185" spans="1:9" ht="18" customHeight="1" thickBot="1">
      <c r="A185" s="71" t="s">
        <v>63</v>
      </c>
      <c r="B185" s="71" t="s">
        <v>64</v>
      </c>
      <c r="C185" s="7" t="s">
        <v>14</v>
      </c>
      <c r="D185" s="9">
        <f>SUM(E185+F185+G185)</f>
        <v>115586.47219999999</v>
      </c>
      <c r="E185" s="9">
        <f>SUM(E187+E191)</f>
        <v>41044.156199999998</v>
      </c>
      <c r="F185" s="9">
        <f t="shared" ref="F185:G185" si="34">SUM(F187+F191)</f>
        <v>37271.157999999996</v>
      </c>
      <c r="G185" s="9">
        <f t="shared" si="34"/>
        <v>37271.157999999996</v>
      </c>
      <c r="H185" s="9"/>
      <c r="I185" s="9"/>
    </row>
    <row r="186" spans="1:9" ht="13.5" customHeight="1" thickBot="1">
      <c r="A186" s="72"/>
      <c r="B186" s="72"/>
      <c r="C186" s="7" t="s">
        <v>15</v>
      </c>
      <c r="D186" s="9"/>
      <c r="E186" s="9"/>
      <c r="F186" s="9"/>
      <c r="G186" s="9"/>
      <c r="H186" s="9"/>
      <c r="I186" s="9"/>
    </row>
    <row r="187" spans="1:9" ht="39.75" customHeight="1" thickBot="1">
      <c r="A187" s="72"/>
      <c r="B187" s="72"/>
      <c r="C187" s="7" t="s">
        <v>16</v>
      </c>
      <c r="D187" s="9">
        <f t="shared" ref="D187:D191" si="35">SUM(E187+F187+G187)</f>
        <v>115586.47219999999</v>
      </c>
      <c r="E187" s="9">
        <f>SUM(E188+E189+E190)</f>
        <v>41044.156199999998</v>
      </c>
      <c r="F187" s="9">
        <f>SUM(F188+F189+F190)</f>
        <v>37271.157999999996</v>
      </c>
      <c r="G187" s="9">
        <f>SUM(G188+G189+G190)</f>
        <v>37271.157999999996</v>
      </c>
      <c r="H187" s="9"/>
      <c r="I187" s="9"/>
    </row>
    <row r="188" spans="1:9" ht="17.25" customHeight="1" thickBot="1">
      <c r="A188" s="72"/>
      <c r="B188" s="72"/>
      <c r="C188" s="7" t="s">
        <v>17</v>
      </c>
      <c r="D188" s="9">
        <f t="shared" si="35"/>
        <v>82827.822199999995</v>
      </c>
      <c r="E188" s="9">
        <v>29766.606199999998</v>
      </c>
      <c r="F188" s="9">
        <v>26530.608</v>
      </c>
      <c r="G188" s="9">
        <v>26530.608</v>
      </c>
      <c r="H188" s="9"/>
      <c r="I188" s="9"/>
    </row>
    <row r="189" spans="1:9" ht="28.5" customHeight="1" thickBot="1">
      <c r="A189" s="72"/>
      <c r="B189" s="72"/>
      <c r="C189" s="7" t="s">
        <v>18</v>
      </c>
      <c r="D189" s="9">
        <f t="shared" si="35"/>
        <v>32758.649999999998</v>
      </c>
      <c r="E189" s="9">
        <v>11277.55</v>
      </c>
      <c r="F189" s="9">
        <v>10740.55</v>
      </c>
      <c r="G189" s="9">
        <v>10740.55</v>
      </c>
      <c r="H189" s="9"/>
      <c r="I189" s="9"/>
    </row>
    <row r="190" spans="1:9" ht="14.25" customHeight="1" thickBot="1">
      <c r="A190" s="72"/>
      <c r="B190" s="72"/>
      <c r="C190" s="7" t="s">
        <v>19</v>
      </c>
      <c r="D190" s="9">
        <f t="shared" si="35"/>
        <v>0</v>
      </c>
      <c r="E190" s="9">
        <v>0</v>
      </c>
      <c r="F190" s="9"/>
      <c r="G190" s="9"/>
      <c r="H190" s="9"/>
      <c r="I190" s="9"/>
    </row>
    <row r="191" spans="1:9" ht="30" customHeight="1" thickBot="1">
      <c r="A191" s="73"/>
      <c r="B191" s="73"/>
      <c r="C191" s="7" t="s">
        <v>20</v>
      </c>
      <c r="D191" s="9">
        <f t="shared" si="35"/>
        <v>0</v>
      </c>
      <c r="E191" s="9"/>
      <c r="F191" s="9"/>
      <c r="G191" s="9"/>
      <c r="H191" s="9"/>
      <c r="I191" s="9"/>
    </row>
    <row r="192" spans="1:9" ht="15" thickBot="1">
      <c r="A192" s="71" t="s">
        <v>65</v>
      </c>
      <c r="B192" s="71" t="s">
        <v>66</v>
      </c>
      <c r="C192" s="7" t="s">
        <v>14</v>
      </c>
      <c r="D192" s="9"/>
      <c r="E192" s="9"/>
      <c r="F192" s="9"/>
      <c r="G192" s="9"/>
      <c r="H192" s="9"/>
      <c r="I192" s="9"/>
    </row>
    <row r="193" spans="1:9" ht="17.25" customHeight="1" thickBot="1">
      <c r="A193" s="72"/>
      <c r="B193" s="72"/>
      <c r="C193" s="7" t="s">
        <v>15</v>
      </c>
      <c r="D193" s="9"/>
      <c r="E193" s="9"/>
      <c r="F193" s="9"/>
      <c r="G193" s="9"/>
      <c r="H193" s="9"/>
      <c r="I193" s="9"/>
    </row>
    <row r="194" spans="1:9" ht="39.75" customHeight="1" thickBot="1">
      <c r="A194" s="72"/>
      <c r="B194" s="72"/>
      <c r="C194" s="7" t="s">
        <v>16</v>
      </c>
      <c r="D194" s="9"/>
      <c r="E194" s="9"/>
      <c r="F194" s="9"/>
      <c r="G194" s="9"/>
      <c r="H194" s="9"/>
      <c r="I194" s="9"/>
    </row>
    <row r="195" spans="1:9" ht="13.5" customHeight="1" thickBot="1">
      <c r="A195" s="72"/>
      <c r="B195" s="72"/>
      <c r="C195" s="7" t="s">
        <v>17</v>
      </c>
      <c r="D195" s="9"/>
      <c r="E195" s="9"/>
      <c r="F195" s="9"/>
      <c r="G195" s="9"/>
      <c r="H195" s="9"/>
      <c r="I195" s="9"/>
    </row>
    <row r="196" spans="1:9" ht="27.75" customHeight="1" thickBot="1">
      <c r="A196" s="72"/>
      <c r="B196" s="72"/>
      <c r="C196" s="7" t="s">
        <v>18</v>
      </c>
      <c r="D196" s="9"/>
      <c r="E196" s="9"/>
      <c r="F196" s="9"/>
      <c r="G196" s="9"/>
      <c r="H196" s="9"/>
      <c r="I196" s="9"/>
    </row>
    <row r="197" spans="1:9" ht="17.25" customHeight="1" thickBot="1">
      <c r="A197" s="72"/>
      <c r="B197" s="72"/>
      <c r="C197" s="7" t="s">
        <v>19</v>
      </c>
      <c r="D197" s="9"/>
      <c r="E197" s="9"/>
      <c r="F197" s="9"/>
      <c r="G197" s="9"/>
      <c r="H197" s="9"/>
      <c r="I197" s="9"/>
    </row>
    <row r="198" spans="1:9" ht="30" customHeight="1" thickBot="1">
      <c r="A198" s="73"/>
      <c r="B198" s="73"/>
      <c r="C198" s="7" t="s">
        <v>20</v>
      </c>
      <c r="D198" s="9"/>
      <c r="E198" s="9"/>
      <c r="F198" s="9"/>
      <c r="G198" s="9"/>
      <c r="H198" s="9"/>
      <c r="I198" s="9"/>
    </row>
    <row r="199" spans="1:9" ht="15" thickBot="1">
      <c r="A199" s="71" t="s">
        <v>67</v>
      </c>
      <c r="B199" s="71" t="s">
        <v>68</v>
      </c>
      <c r="C199" s="7" t="s">
        <v>14</v>
      </c>
      <c r="D199" s="9">
        <f>SUM(E199+F199+G199+H199+I199)</f>
        <v>55717.610520000002</v>
      </c>
      <c r="E199" s="9">
        <f>SUM(E201+E205)</f>
        <v>19312.602420000003</v>
      </c>
      <c r="F199" s="9">
        <f t="shared" ref="F199:I199" si="36">SUM(F201+F205)</f>
        <v>18202.50405</v>
      </c>
      <c r="G199" s="9">
        <f t="shared" si="36"/>
        <v>18202.50405</v>
      </c>
      <c r="H199" s="9">
        <f t="shared" si="36"/>
        <v>0</v>
      </c>
      <c r="I199" s="9">
        <f t="shared" si="36"/>
        <v>0</v>
      </c>
    </row>
    <row r="200" spans="1:9" ht="15" customHeight="1" thickBot="1">
      <c r="A200" s="72"/>
      <c r="B200" s="72"/>
      <c r="C200" s="7" t="s">
        <v>15</v>
      </c>
      <c r="D200" s="9"/>
      <c r="E200" s="9"/>
      <c r="F200" s="9"/>
      <c r="G200" s="9"/>
      <c r="H200" s="9"/>
      <c r="I200" s="9"/>
    </row>
    <row r="201" spans="1:9" ht="40.5" customHeight="1" thickBot="1">
      <c r="A201" s="72"/>
      <c r="B201" s="72"/>
      <c r="C201" s="7" t="s">
        <v>16</v>
      </c>
      <c r="D201" s="9">
        <f t="shared" ref="D201:D205" si="37">SUM(E201+F201+G201+H201+I201)</f>
        <v>55717.610520000002</v>
      </c>
      <c r="E201" s="9">
        <f>SUM(E202+E203+E204)</f>
        <v>19312.602420000003</v>
      </c>
      <c r="F201" s="9">
        <f t="shared" ref="F201:I201" si="38">SUM(F202+F203+F204)</f>
        <v>18202.50405</v>
      </c>
      <c r="G201" s="9">
        <f t="shared" si="38"/>
        <v>18202.50405</v>
      </c>
      <c r="H201" s="9">
        <f t="shared" si="38"/>
        <v>0</v>
      </c>
      <c r="I201" s="9">
        <f t="shared" si="38"/>
        <v>0</v>
      </c>
    </row>
    <row r="202" spans="1:9" ht="16.5" customHeight="1" thickBot="1">
      <c r="A202" s="72"/>
      <c r="B202" s="72"/>
      <c r="C202" s="7" t="s">
        <v>17</v>
      </c>
      <c r="D202" s="9">
        <f t="shared" si="37"/>
        <v>15375.249379999999</v>
      </c>
      <c r="E202" s="9">
        <f>4193.2492+139</f>
        <v>4332.2492000000002</v>
      </c>
      <c r="F202" s="9">
        <v>5521.5000899999995</v>
      </c>
      <c r="G202" s="9">
        <v>5521.5000899999995</v>
      </c>
      <c r="H202" s="9">
        <v>0</v>
      </c>
      <c r="I202" s="9">
        <v>0</v>
      </c>
    </row>
    <row r="203" spans="1:9" ht="27.75" customHeight="1" thickBot="1">
      <c r="A203" s="72"/>
      <c r="B203" s="72"/>
      <c r="C203" s="7" t="s">
        <v>18</v>
      </c>
      <c r="D203" s="9">
        <f t="shared" si="37"/>
        <v>40342.361140000001</v>
      </c>
      <c r="E203" s="9">
        <v>14980.353220000001</v>
      </c>
      <c r="F203" s="9">
        <v>12681.00396</v>
      </c>
      <c r="G203" s="9">
        <v>12681.00396</v>
      </c>
      <c r="H203" s="9">
        <v>0</v>
      </c>
      <c r="I203" s="9">
        <v>0</v>
      </c>
    </row>
    <row r="204" spans="1:9" ht="18" customHeight="1" thickBot="1">
      <c r="A204" s="72"/>
      <c r="B204" s="72"/>
      <c r="C204" s="7" t="s">
        <v>19</v>
      </c>
      <c r="D204" s="9">
        <f t="shared" si="37"/>
        <v>0</v>
      </c>
      <c r="E204" s="9"/>
      <c r="F204" s="9"/>
      <c r="G204" s="9"/>
      <c r="H204" s="9"/>
      <c r="I204" s="9"/>
    </row>
    <row r="205" spans="1:9" ht="29.25" customHeight="1" thickBot="1">
      <c r="A205" s="73"/>
      <c r="B205" s="73"/>
      <c r="C205" s="7" t="s">
        <v>20</v>
      </c>
      <c r="D205" s="9">
        <f t="shared" si="37"/>
        <v>0</v>
      </c>
      <c r="E205" s="9"/>
      <c r="F205" s="9"/>
      <c r="G205" s="9"/>
      <c r="H205" s="9"/>
      <c r="I205" s="9"/>
    </row>
    <row r="206" spans="1:9" ht="15" thickBot="1">
      <c r="A206" s="77" t="s">
        <v>69</v>
      </c>
      <c r="B206" s="65" t="s">
        <v>70</v>
      </c>
      <c r="C206" s="6" t="s">
        <v>14</v>
      </c>
      <c r="D206" s="9"/>
      <c r="E206" s="9"/>
      <c r="F206" s="9"/>
      <c r="G206" s="9"/>
      <c r="H206" s="9"/>
      <c r="I206" s="9"/>
    </row>
    <row r="207" spans="1:9" ht="15.75" customHeight="1" thickBot="1">
      <c r="A207" s="78"/>
      <c r="B207" s="66"/>
      <c r="C207" s="6" t="s">
        <v>15</v>
      </c>
      <c r="D207" s="9"/>
      <c r="E207" s="9"/>
      <c r="F207" s="9"/>
      <c r="G207" s="9"/>
      <c r="H207" s="9"/>
      <c r="I207" s="9"/>
    </row>
    <row r="208" spans="1:9" ht="36.75" customHeight="1" thickBot="1">
      <c r="A208" s="78"/>
      <c r="B208" s="66"/>
      <c r="C208" s="6" t="s">
        <v>16</v>
      </c>
      <c r="D208" s="9"/>
      <c r="E208" s="9"/>
      <c r="F208" s="9"/>
      <c r="G208" s="9"/>
      <c r="H208" s="9"/>
      <c r="I208" s="9"/>
    </row>
    <row r="209" spans="1:9" ht="12.75" customHeight="1" thickBot="1">
      <c r="A209" s="78"/>
      <c r="B209" s="66"/>
      <c r="C209" s="6" t="s">
        <v>17</v>
      </c>
      <c r="D209" s="9"/>
      <c r="E209" s="9"/>
      <c r="F209" s="9"/>
      <c r="G209" s="9"/>
      <c r="H209" s="9"/>
      <c r="I209" s="9"/>
    </row>
    <row r="210" spans="1:9" ht="25.5" customHeight="1" thickBot="1">
      <c r="A210" s="78"/>
      <c r="B210" s="66"/>
      <c r="C210" s="6" t="s">
        <v>18</v>
      </c>
      <c r="D210" s="9"/>
      <c r="E210" s="9"/>
      <c r="F210" s="9"/>
      <c r="G210" s="9"/>
      <c r="H210" s="9"/>
      <c r="I210" s="9"/>
    </row>
    <row r="211" spans="1:9" ht="12.75" customHeight="1" thickBot="1">
      <c r="A211" s="78"/>
      <c r="B211" s="66"/>
      <c r="C211" s="6" t="s">
        <v>19</v>
      </c>
      <c r="D211" s="9"/>
      <c r="E211" s="9"/>
      <c r="F211" s="9"/>
      <c r="G211" s="9"/>
      <c r="H211" s="9"/>
      <c r="I211" s="9"/>
    </row>
    <row r="212" spans="1:9" ht="28.5" customHeight="1" thickBot="1">
      <c r="A212" s="79"/>
      <c r="B212" s="67"/>
      <c r="C212" s="6" t="s">
        <v>20</v>
      </c>
      <c r="D212" s="9"/>
      <c r="E212" s="9"/>
      <c r="F212" s="9"/>
      <c r="G212" s="9"/>
      <c r="H212" s="9"/>
      <c r="I212" s="9"/>
    </row>
    <row r="213" spans="1:9" ht="15" thickBot="1">
      <c r="A213" s="71" t="s">
        <v>71</v>
      </c>
      <c r="B213" s="68" t="s">
        <v>72</v>
      </c>
      <c r="C213" s="7" t="s">
        <v>14</v>
      </c>
      <c r="D213" s="9"/>
      <c r="E213" s="9"/>
      <c r="F213" s="9"/>
      <c r="G213" s="9"/>
      <c r="H213" s="9"/>
      <c r="I213" s="9"/>
    </row>
    <row r="214" spans="1:9" ht="12" customHeight="1" thickBot="1">
      <c r="A214" s="72"/>
      <c r="B214" s="69"/>
      <c r="C214" s="7" t="s">
        <v>15</v>
      </c>
      <c r="D214" s="9"/>
      <c r="E214" s="9"/>
      <c r="F214" s="9"/>
      <c r="G214" s="9"/>
      <c r="H214" s="9"/>
      <c r="I214" s="9"/>
    </row>
    <row r="215" spans="1:9" ht="37.5" customHeight="1" thickBot="1">
      <c r="A215" s="72"/>
      <c r="B215" s="69"/>
      <c r="C215" s="7" t="s">
        <v>16</v>
      </c>
      <c r="D215" s="9"/>
      <c r="E215" s="9"/>
      <c r="F215" s="9"/>
      <c r="G215" s="9"/>
      <c r="H215" s="9"/>
      <c r="I215" s="9"/>
    </row>
    <row r="216" spans="1:9" ht="15.75" customHeight="1" thickBot="1">
      <c r="A216" s="72"/>
      <c r="B216" s="69"/>
      <c r="C216" s="7" t="s">
        <v>17</v>
      </c>
      <c r="D216" s="9"/>
      <c r="E216" s="9"/>
      <c r="F216" s="9"/>
      <c r="G216" s="9"/>
      <c r="H216" s="9"/>
      <c r="I216" s="9"/>
    </row>
    <row r="217" spans="1:9" ht="23.25" customHeight="1" thickBot="1">
      <c r="A217" s="72"/>
      <c r="B217" s="69"/>
      <c r="C217" s="7" t="s">
        <v>18</v>
      </c>
      <c r="D217" s="9"/>
      <c r="E217" s="9"/>
      <c r="F217" s="9"/>
      <c r="G217" s="9"/>
      <c r="H217" s="9"/>
      <c r="I217" s="9"/>
    </row>
    <row r="218" spans="1:9" ht="13.5" customHeight="1" thickBot="1">
      <c r="A218" s="72"/>
      <c r="B218" s="69"/>
      <c r="C218" s="7" t="s">
        <v>19</v>
      </c>
      <c r="D218" s="9"/>
      <c r="E218" s="9"/>
      <c r="F218" s="9"/>
      <c r="G218" s="9"/>
      <c r="H218" s="9"/>
      <c r="I218" s="9"/>
    </row>
    <row r="219" spans="1:9" ht="27" customHeight="1" thickBot="1">
      <c r="A219" s="73"/>
      <c r="B219" s="70"/>
      <c r="C219" s="7" t="s">
        <v>20</v>
      </c>
      <c r="D219" s="9"/>
      <c r="E219" s="9"/>
      <c r="F219" s="9"/>
      <c r="G219" s="9"/>
      <c r="H219" s="9"/>
      <c r="I219" s="9"/>
    </row>
    <row r="220" spans="1:9" ht="15" thickBot="1">
      <c r="A220" s="77" t="s">
        <v>73</v>
      </c>
      <c r="B220" s="65" t="s">
        <v>74</v>
      </c>
      <c r="C220" s="6" t="s">
        <v>14</v>
      </c>
      <c r="D220" s="9"/>
      <c r="E220" s="9"/>
      <c r="F220" s="9"/>
      <c r="G220" s="9"/>
      <c r="H220" s="9"/>
      <c r="I220" s="9"/>
    </row>
    <row r="221" spans="1:9" ht="17.25" customHeight="1" thickBot="1">
      <c r="A221" s="78"/>
      <c r="B221" s="66"/>
      <c r="C221" s="6" t="s">
        <v>15</v>
      </c>
      <c r="D221" s="9"/>
      <c r="E221" s="9"/>
      <c r="F221" s="9"/>
      <c r="G221" s="9"/>
      <c r="H221" s="9"/>
      <c r="I221" s="9"/>
    </row>
    <row r="222" spans="1:9" ht="37.5" customHeight="1" thickBot="1">
      <c r="A222" s="78"/>
      <c r="B222" s="66"/>
      <c r="C222" s="6" t="s">
        <v>16</v>
      </c>
      <c r="D222" s="9"/>
      <c r="E222" s="9"/>
      <c r="F222" s="9"/>
      <c r="G222" s="9"/>
      <c r="H222" s="9"/>
      <c r="I222" s="9"/>
    </row>
    <row r="223" spans="1:9" ht="15" customHeight="1" thickBot="1">
      <c r="A223" s="78"/>
      <c r="B223" s="66"/>
      <c r="C223" s="6" t="s">
        <v>17</v>
      </c>
      <c r="D223" s="9"/>
      <c r="E223" s="9"/>
      <c r="F223" s="9"/>
      <c r="G223" s="9"/>
      <c r="H223" s="9"/>
      <c r="I223" s="9"/>
    </row>
    <row r="224" spans="1:9" ht="25.5" customHeight="1" thickBot="1">
      <c r="A224" s="78"/>
      <c r="B224" s="66"/>
      <c r="C224" s="6" t="s">
        <v>18</v>
      </c>
      <c r="D224" s="9"/>
      <c r="E224" s="9"/>
      <c r="F224" s="9"/>
      <c r="G224" s="9"/>
      <c r="H224" s="9"/>
      <c r="I224" s="9"/>
    </row>
    <row r="225" spans="1:9" ht="12.75" customHeight="1" thickBot="1">
      <c r="A225" s="78"/>
      <c r="B225" s="66"/>
      <c r="C225" s="6" t="s">
        <v>19</v>
      </c>
      <c r="D225" s="9"/>
      <c r="E225" s="9"/>
      <c r="F225" s="9"/>
      <c r="G225" s="9"/>
      <c r="H225" s="9"/>
      <c r="I225" s="9"/>
    </row>
    <row r="226" spans="1:9" ht="26.25" customHeight="1" thickBot="1">
      <c r="A226" s="79"/>
      <c r="B226" s="67"/>
      <c r="C226" s="6" t="s">
        <v>20</v>
      </c>
      <c r="D226" s="9"/>
      <c r="E226" s="9"/>
      <c r="F226" s="9"/>
      <c r="G226" s="9"/>
      <c r="H226" s="9"/>
      <c r="I226" s="9"/>
    </row>
    <row r="227" spans="1:9" ht="15" thickBot="1">
      <c r="A227" s="71" t="s">
        <v>75</v>
      </c>
      <c r="B227" s="68" t="s">
        <v>76</v>
      </c>
      <c r="C227" s="7" t="s">
        <v>14</v>
      </c>
      <c r="D227" s="9"/>
      <c r="E227" s="9"/>
      <c r="F227" s="9"/>
      <c r="G227" s="9"/>
      <c r="H227" s="9"/>
      <c r="I227" s="9"/>
    </row>
    <row r="228" spans="1:9" ht="14.25" customHeight="1" thickBot="1">
      <c r="A228" s="72"/>
      <c r="B228" s="69"/>
      <c r="C228" s="7" t="s">
        <v>15</v>
      </c>
      <c r="D228" s="9"/>
      <c r="E228" s="9"/>
      <c r="F228" s="9"/>
      <c r="G228" s="9"/>
      <c r="H228" s="9"/>
      <c r="I228" s="9"/>
    </row>
    <row r="229" spans="1:9" ht="39.75" customHeight="1" thickBot="1">
      <c r="A229" s="72"/>
      <c r="B229" s="69"/>
      <c r="C229" s="7" t="s">
        <v>16</v>
      </c>
      <c r="D229" s="9"/>
      <c r="E229" s="9"/>
      <c r="F229" s="9"/>
      <c r="G229" s="9"/>
      <c r="H229" s="9"/>
      <c r="I229" s="9"/>
    </row>
    <row r="230" spans="1:9" ht="15.75" customHeight="1" thickBot="1">
      <c r="A230" s="72"/>
      <c r="B230" s="69"/>
      <c r="C230" s="7" t="s">
        <v>17</v>
      </c>
      <c r="D230" s="9"/>
      <c r="E230" s="9"/>
      <c r="F230" s="9"/>
      <c r="G230" s="9"/>
      <c r="H230" s="9"/>
      <c r="I230" s="9"/>
    </row>
    <row r="231" spans="1:9" ht="27.75" customHeight="1" thickBot="1">
      <c r="A231" s="72"/>
      <c r="B231" s="69"/>
      <c r="C231" s="7" t="s">
        <v>18</v>
      </c>
      <c r="D231" s="9"/>
      <c r="E231" s="9"/>
      <c r="F231" s="9"/>
      <c r="G231" s="9"/>
      <c r="H231" s="9"/>
      <c r="I231" s="9"/>
    </row>
    <row r="232" spans="1:9" ht="14.25" customHeight="1" thickBot="1">
      <c r="A232" s="72"/>
      <c r="B232" s="69"/>
      <c r="C232" s="7" t="s">
        <v>19</v>
      </c>
      <c r="D232" s="9"/>
      <c r="E232" s="9"/>
      <c r="F232" s="9"/>
      <c r="G232" s="9"/>
      <c r="H232" s="9"/>
      <c r="I232" s="9"/>
    </row>
    <row r="233" spans="1:9" ht="26.25" customHeight="1" thickBot="1">
      <c r="A233" s="73"/>
      <c r="B233" s="70"/>
      <c r="C233" s="7" t="s">
        <v>20</v>
      </c>
      <c r="D233" s="9"/>
      <c r="E233" s="9"/>
      <c r="F233" s="9"/>
      <c r="G233" s="9"/>
      <c r="H233" s="9"/>
      <c r="I233" s="9"/>
    </row>
  </sheetData>
  <mergeCells count="84">
    <mergeCell ref="A227:A233"/>
    <mergeCell ref="B227:B233"/>
    <mergeCell ref="A3:I3"/>
    <mergeCell ref="A4:I4"/>
    <mergeCell ref="A5:I5"/>
    <mergeCell ref="A6:I6"/>
    <mergeCell ref="A7:I7"/>
    <mergeCell ref="A206:A212"/>
    <mergeCell ref="B206:B212"/>
    <mergeCell ref="A213:A219"/>
    <mergeCell ref="B213:B219"/>
    <mergeCell ref="A220:A226"/>
    <mergeCell ref="B220:B226"/>
    <mergeCell ref="A185:A191"/>
    <mergeCell ref="B185:B191"/>
    <mergeCell ref="A192:A198"/>
    <mergeCell ref="B192:B198"/>
    <mergeCell ref="A199:A205"/>
    <mergeCell ref="B199:B205"/>
    <mergeCell ref="A150:A156"/>
    <mergeCell ref="B150:B156"/>
    <mergeCell ref="A171:A177"/>
    <mergeCell ref="B171:B177"/>
    <mergeCell ref="A178:A184"/>
    <mergeCell ref="B178:B184"/>
    <mergeCell ref="A157:A163"/>
    <mergeCell ref="B157:B163"/>
    <mergeCell ref="A164:A170"/>
    <mergeCell ref="B164:B170"/>
    <mergeCell ref="A129:A135"/>
    <mergeCell ref="B129:B135"/>
    <mergeCell ref="A136:A142"/>
    <mergeCell ref="B136:B142"/>
    <mergeCell ref="A143:A149"/>
    <mergeCell ref="B143:B149"/>
    <mergeCell ref="A115:A121"/>
    <mergeCell ref="B115:B121"/>
    <mergeCell ref="A122:A128"/>
    <mergeCell ref="B122:B128"/>
    <mergeCell ref="C108:C109"/>
    <mergeCell ref="A105:A114"/>
    <mergeCell ref="B105:B114"/>
    <mergeCell ref="C105:C106"/>
    <mergeCell ref="C110:C111"/>
    <mergeCell ref="A84:A90"/>
    <mergeCell ref="B84:B90"/>
    <mergeCell ref="A91:A97"/>
    <mergeCell ref="B91:B97"/>
    <mergeCell ref="A98:A104"/>
    <mergeCell ref="B98:B104"/>
    <mergeCell ref="A63:A69"/>
    <mergeCell ref="B63:B69"/>
    <mergeCell ref="A70:A76"/>
    <mergeCell ref="B70:B76"/>
    <mergeCell ref="A77:A83"/>
    <mergeCell ref="B77:B83"/>
    <mergeCell ref="A42:A48"/>
    <mergeCell ref="B42:B48"/>
    <mergeCell ref="A49:A55"/>
    <mergeCell ref="B49:B55"/>
    <mergeCell ref="A56:A62"/>
    <mergeCell ref="B56:B62"/>
    <mergeCell ref="A21:A27"/>
    <mergeCell ref="B21:B27"/>
    <mergeCell ref="A28:A34"/>
    <mergeCell ref="B28:B34"/>
    <mergeCell ref="A35:A41"/>
    <mergeCell ref="B35:B41"/>
    <mergeCell ref="F12:F13"/>
    <mergeCell ref="G12:G13"/>
    <mergeCell ref="H12:H13"/>
    <mergeCell ref="I12:I13"/>
    <mergeCell ref="A14:A20"/>
    <mergeCell ref="B14:B20"/>
    <mergeCell ref="A12:A13"/>
    <mergeCell ref="B12:B13"/>
    <mergeCell ref="C12:C13"/>
    <mergeCell ref="D12:D13"/>
    <mergeCell ref="E12:E13"/>
    <mergeCell ref="A9:A11"/>
    <mergeCell ref="B9:B11"/>
    <mergeCell ref="C9:C11"/>
    <mergeCell ref="D9:I9"/>
    <mergeCell ref="D10:D11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  <rowBreaks count="4" manualBreakCount="4">
    <brk id="60" max="8" man="1"/>
    <brk id="120" max="8" man="1"/>
    <brk id="177" max="8" man="1"/>
    <brk id="23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234"/>
  <sheetViews>
    <sheetView view="pageBreakPreview" zoomScaleSheetLayoutView="100" workbookViewId="0">
      <selection sqref="A1:XFD1048576"/>
    </sheetView>
  </sheetViews>
  <sheetFormatPr defaultRowHeight="14.4"/>
  <cols>
    <col min="1" max="1" width="24" customWidth="1"/>
    <col min="2" max="2" width="27.6640625" customWidth="1"/>
    <col min="3" max="3" width="27" customWidth="1"/>
    <col min="4" max="4" width="15.88671875" customWidth="1"/>
    <col min="5" max="5" width="15.109375" customWidth="1"/>
    <col min="6" max="6" width="13.33203125" customWidth="1"/>
    <col min="7" max="7" width="15.109375" customWidth="1"/>
    <col min="8" max="8" width="13.109375" customWidth="1"/>
    <col min="9" max="9" width="14" customWidth="1"/>
  </cols>
  <sheetData>
    <row r="1" spans="1:9">
      <c r="I1" s="1" t="s">
        <v>0</v>
      </c>
    </row>
    <row r="2" spans="1:9" ht="7.5" customHeight="1">
      <c r="A2" s="12"/>
    </row>
    <row r="3" spans="1:9" ht="18">
      <c r="A3" s="83" t="s">
        <v>1</v>
      </c>
      <c r="B3" s="83"/>
      <c r="C3" s="83"/>
      <c r="D3" s="83"/>
      <c r="E3" s="83"/>
      <c r="F3" s="83"/>
      <c r="G3" s="83"/>
      <c r="H3" s="83"/>
      <c r="I3" s="83"/>
    </row>
    <row r="4" spans="1:9" ht="18">
      <c r="A4" s="83" t="s">
        <v>2</v>
      </c>
      <c r="B4" s="83"/>
      <c r="C4" s="83"/>
      <c r="D4" s="83"/>
      <c r="E4" s="83"/>
      <c r="F4" s="83"/>
      <c r="G4" s="83"/>
      <c r="H4" s="83"/>
      <c r="I4" s="83"/>
    </row>
    <row r="5" spans="1:9" ht="18">
      <c r="A5" s="83" t="s">
        <v>3</v>
      </c>
      <c r="B5" s="83"/>
      <c r="C5" s="83"/>
      <c r="D5" s="83"/>
      <c r="E5" s="83"/>
      <c r="F5" s="83"/>
      <c r="G5" s="83"/>
      <c r="H5" s="83"/>
      <c r="I5" s="83"/>
    </row>
    <row r="6" spans="1:9" ht="18">
      <c r="A6" s="83" t="s">
        <v>4</v>
      </c>
      <c r="B6" s="83"/>
      <c r="C6" s="83"/>
      <c r="D6" s="83"/>
      <c r="E6" s="83"/>
      <c r="F6" s="83"/>
      <c r="G6" s="83"/>
      <c r="H6" s="83"/>
      <c r="I6" s="83"/>
    </row>
    <row r="7" spans="1:9" ht="18">
      <c r="A7" s="83" t="s">
        <v>5</v>
      </c>
      <c r="B7" s="83"/>
      <c r="C7" s="83"/>
      <c r="D7" s="83"/>
      <c r="E7" s="83"/>
      <c r="F7" s="83"/>
      <c r="G7" s="83"/>
      <c r="H7" s="83"/>
      <c r="I7" s="83"/>
    </row>
    <row r="8" spans="1:9" ht="10.5" customHeight="1" thickBot="1">
      <c r="A8" s="2"/>
    </row>
    <row r="9" spans="1:9" ht="42" customHeight="1" thickBot="1">
      <c r="A9" s="56" t="s">
        <v>6</v>
      </c>
      <c r="B9" s="56" t="s">
        <v>7</v>
      </c>
      <c r="C9" s="56" t="s">
        <v>8</v>
      </c>
      <c r="D9" s="59" t="s">
        <v>9</v>
      </c>
      <c r="E9" s="60"/>
      <c r="F9" s="60"/>
      <c r="G9" s="60"/>
      <c r="H9" s="60"/>
      <c r="I9" s="61"/>
    </row>
    <row r="10" spans="1:9" ht="52.5" customHeight="1">
      <c r="A10" s="57"/>
      <c r="B10" s="57"/>
      <c r="C10" s="57"/>
      <c r="D10" s="56" t="s">
        <v>10</v>
      </c>
      <c r="E10" s="4">
        <v>2022</v>
      </c>
      <c r="F10" s="4">
        <v>2023</v>
      </c>
      <c r="G10" s="19">
        <v>2024</v>
      </c>
      <c r="H10" s="4">
        <v>2025</v>
      </c>
      <c r="I10" s="4">
        <v>2026</v>
      </c>
    </row>
    <row r="11" spans="1:9" ht="15" thickBot="1">
      <c r="A11" s="58"/>
      <c r="B11" s="58"/>
      <c r="C11" s="58"/>
      <c r="D11" s="58"/>
      <c r="E11" s="5" t="s">
        <v>11</v>
      </c>
      <c r="F11" s="5" t="s">
        <v>11</v>
      </c>
      <c r="G11" s="20" t="s">
        <v>11</v>
      </c>
      <c r="H11" s="5" t="s">
        <v>11</v>
      </c>
      <c r="I11" s="5" t="s">
        <v>11</v>
      </c>
    </row>
    <row r="12" spans="1:9" ht="9.75" customHeight="1">
      <c r="A12" s="56">
        <v>1</v>
      </c>
      <c r="B12" s="56">
        <v>2</v>
      </c>
      <c r="C12" s="56">
        <v>3</v>
      </c>
      <c r="D12" s="56">
        <v>4</v>
      </c>
      <c r="E12" s="56">
        <v>5</v>
      </c>
      <c r="F12" s="56">
        <v>6</v>
      </c>
      <c r="G12" s="84">
        <v>7</v>
      </c>
      <c r="H12" s="56">
        <v>8</v>
      </c>
      <c r="I12" s="56">
        <v>9</v>
      </c>
    </row>
    <row r="13" spans="1:9" ht="9" customHeight="1" thickBot="1">
      <c r="A13" s="58"/>
      <c r="B13" s="58"/>
      <c r="C13" s="58"/>
      <c r="D13" s="58"/>
      <c r="E13" s="58"/>
      <c r="F13" s="58"/>
      <c r="G13" s="85"/>
      <c r="H13" s="58"/>
      <c r="I13" s="58"/>
    </row>
    <row r="14" spans="1:9" ht="16.5" customHeight="1" thickBot="1">
      <c r="A14" s="62" t="s">
        <v>12</v>
      </c>
      <c r="B14" s="62" t="s">
        <v>13</v>
      </c>
      <c r="C14" s="6" t="s">
        <v>14</v>
      </c>
      <c r="D14" s="8">
        <f t="shared" ref="D14" si="0">SUM(H14+G14+F14+E14+I14)</f>
        <v>986766.69912999985</v>
      </c>
      <c r="E14" s="8">
        <f>SUM(E16+E20)</f>
        <v>176173.43267000001</v>
      </c>
      <c r="F14" s="13">
        <f>SUM(F16+F20)</f>
        <v>210371.45814</v>
      </c>
      <c r="G14" s="21">
        <f t="shared" ref="G14:I14" si="1">SUM(G16+G20)</f>
        <v>215251.12698</v>
      </c>
      <c r="H14" s="8">
        <f t="shared" si="1"/>
        <v>184735.34066999992</v>
      </c>
      <c r="I14" s="8">
        <f t="shared" si="1"/>
        <v>200235.34066999992</v>
      </c>
    </row>
    <row r="15" spans="1:9" ht="16.5" customHeight="1" thickBot="1">
      <c r="A15" s="63"/>
      <c r="B15" s="63"/>
      <c r="C15" s="6" t="s">
        <v>15</v>
      </c>
      <c r="D15" s="8"/>
      <c r="E15" s="8"/>
      <c r="F15" s="13"/>
      <c r="G15" s="21"/>
      <c r="H15" s="9"/>
      <c r="I15" s="9"/>
    </row>
    <row r="16" spans="1:9" ht="41.25" customHeight="1" thickBot="1">
      <c r="A16" s="63"/>
      <c r="B16" s="63"/>
      <c r="C16" s="6" t="s">
        <v>16</v>
      </c>
      <c r="D16" s="8">
        <f>SUM(H16+G16+F16+E16+I16)</f>
        <v>959076.69912999985</v>
      </c>
      <c r="E16" s="8">
        <f>SUM(E17+E18+E19)</f>
        <v>171293.43267000001</v>
      </c>
      <c r="F16" s="13">
        <f t="shared" ref="F16:I16" si="2">SUM(F23+F100+F180)</f>
        <v>204691.45814</v>
      </c>
      <c r="G16" s="21">
        <f t="shared" si="2"/>
        <v>209541.12698</v>
      </c>
      <c r="H16" s="8">
        <f t="shared" si="2"/>
        <v>179025.34066999992</v>
      </c>
      <c r="I16" s="8">
        <f t="shared" si="2"/>
        <v>194525.34066999992</v>
      </c>
    </row>
    <row r="17" spans="1:9" ht="21.75" customHeight="1" thickBot="1">
      <c r="A17" s="63"/>
      <c r="B17" s="63"/>
      <c r="C17" s="6" t="s">
        <v>17</v>
      </c>
      <c r="D17" s="8">
        <f t="shared" ref="D17:D80" si="3">SUM(H17+G17+F17+E17+I17)</f>
        <v>524601.18236999982</v>
      </c>
      <c r="E17" s="8">
        <f t="shared" ref="E17:I20" si="4">SUM(E24+E101+E181)</f>
        <v>97218.512730000002</v>
      </c>
      <c r="F17" s="13">
        <f t="shared" si="4"/>
        <v>104859.72619</v>
      </c>
      <c r="G17" s="21">
        <f t="shared" si="4"/>
        <v>105904.26626999999</v>
      </c>
      <c r="H17" s="8">
        <f t="shared" si="4"/>
        <v>100559.33858999991</v>
      </c>
      <c r="I17" s="8">
        <f t="shared" si="4"/>
        <v>116059.33858999991</v>
      </c>
    </row>
    <row r="18" spans="1:9" ht="27.75" customHeight="1" thickBot="1">
      <c r="A18" s="63"/>
      <c r="B18" s="63"/>
      <c r="C18" s="6" t="s">
        <v>18</v>
      </c>
      <c r="D18" s="8">
        <f t="shared" si="3"/>
        <v>416770.63575999998</v>
      </c>
      <c r="E18" s="8">
        <f t="shared" si="4"/>
        <v>72283.874509999994</v>
      </c>
      <c r="F18" s="13">
        <f t="shared" si="4"/>
        <v>98897.232479999977</v>
      </c>
      <c r="G18" s="21">
        <f>SUM(G25+G102+G182)</f>
        <v>88657.524609999993</v>
      </c>
      <c r="H18" s="8">
        <f t="shared" si="4"/>
        <v>78466.002080000006</v>
      </c>
      <c r="I18" s="8">
        <f t="shared" si="4"/>
        <v>78466.002080000006</v>
      </c>
    </row>
    <row r="19" spans="1:9" ht="15.75" customHeight="1" thickBot="1">
      <c r="A19" s="63"/>
      <c r="B19" s="63"/>
      <c r="C19" s="6" t="s">
        <v>19</v>
      </c>
      <c r="D19" s="8">
        <f t="shared" si="3"/>
        <v>17704.881000000001</v>
      </c>
      <c r="E19" s="8">
        <f t="shared" si="4"/>
        <v>1791.0454300000001</v>
      </c>
      <c r="F19" s="13">
        <f t="shared" si="4"/>
        <v>934.49946999999997</v>
      </c>
      <c r="G19" s="21">
        <f t="shared" si="4"/>
        <v>14979.3361</v>
      </c>
      <c r="H19" s="8">
        <f t="shared" si="4"/>
        <v>0</v>
      </c>
      <c r="I19" s="8">
        <f t="shared" si="4"/>
        <v>0</v>
      </c>
    </row>
    <row r="20" spans="1:9" ht="29.25" customHeight="1" thickBot="1">
      <c r="A20" s="64"/>
      <c r="B20" s="64"/>
      <c r="C20" s="6" t="s">
        <v>20</v>
      </c>
      <c r="D20" s="8">
        <f t="shared" si="3"/>
        <v>27690</v>
      </c>
      <c r="E20" s="8">
        <f t="shared" si="4"/>
        <v>4880</v>
      </c>
      <c r="F20" s="13">
        <f t="shared" si="4"/>
        <v>5680</v>
      </c>
      <c r="G20" s="21">
        <f>SUM(G27+G104+G184)</f>
        <v>5710</v>
      </c>
      <c r="H20" s="8">
        <f>SUM(H27+H104+H184)</f>
        <v>5710</v>
      </c>
      <c r="I20" s="8">
        <f>SUM(I27+I104+I184)</f>
        <v>5710</v>
      </c>
    </row>
    <row r="21" spans="1:9" ht="19.5" customHeight="1" thickBot="1">
      <c r="A21" s="62" t="s">
        <v>21</v>
      </c>
      <c r="B21" s="65" t="s">
        <v>22</v>
      </c>
      <c r="C21" s="6" t="s">
        <v>14</v>
      </c>
      <c r="D21" s="8">
        <f t="shared" si="3"/>
        <v>246569.35843999998</v>
      </c>
      <c r="E21" s="8">
        <f>SUM(E23+E27)</f>
        <v>42523.454089999992</v>
      </c>
      <c r="F21" s="13">
        <f t="shared" ref="F21:I21" si="5">SUM(F23+F27)</f>
        <v>52805.619479999994</v>
      </c>
      <c r="G21" s="21">
        <f t="shared" si="5"/>
        <v>64617.350869999995</v>
      </c>
      <c r="H21" s="8">
        <f t="shared" si="5"/>
        <v>35561.466999999997</v>
      </c>
      <c r="I21" s="8">
        <f t="shared" si="5"/>
        <v>51061.467000000004</v>
      </c>
    </row>
    <row r="22" spans="1:9" ht="16.5" customHeight="1" thickBot="1">
      <c r="A22" s="63"/>
      <c r="B22" s="66"/>
      <c r="C22" s="6" t="s">
        <v>15</v>
      </c>
      <c r="D22" s="8"/>
      <c r="E22" s="8"/>
      <c r="F22" s="13"/>
      <c r="G22" s="21"/>
      <c r="H22" s="9"/>
      <c r="I22" s="9"/>
    </row>
    <row r="23" spans="1:9" ht="42" customHeight="1" thickBot="1">
      <c r="A23" s="63"/>
      <c r="B23" s="66"/>
      <c r="C23" s="6" t="s">
        <v>16</v>
      </c>
      <c r="D23" s="8">
        <f t="shared" si="3"/>
        <v>244133.70843999999</v>
      </c>
      <c r="E23" s="8">
        <f>SUM(E24+E25+E26)</f>
        <v>42087.804089999991</v>
      </c>
      <c r="F23" s="13">
        <f t="shared" ref="F23:I23" si="6">SUM(F24+F25+F26)</f>
        <v>52305.619479999994</v>
      </c>
      <c r="G23" s="21">
        <f t="shared" si="6"/>
        <v>64117.350869999995</v>
      </c>
      <c r="H23" s="8">
        <f t="shared" si="6"/>
        <v>35061.466999999997</v>
      </c>
      <c r="I23" s="8">
        <f t="shared" si="6"/>
        <v>50561.467000000004</v>
      </c>
    </row>
    <row r="24" spans="1:9" ht="16.5" customHeight="1" thickBot="1">
      <c r="A24" s="63"/>
      <c r="B24" s="66"/>
      <c r="C24" s="6" t="s">
        <v>17</v>
      </c>
      <c r="D24" s="8">
        <f t="shared" si="3"/>
        <v>117794.80885999999</v>
      </c>
      <c r="E24" s="8">
        <f t="shared" ref="E24:I27" si="7">SUM(E31+E38+E45+E52+E59+E66+E73+E80+E87+E94)</f>
        <v>21612.734109999998</v>
      </c>
      <c r="F24" s="13">
        <f t="shared" si="7"/>
        <v>22409.684289999997</v>
      </c>
      <c r="G24" s="21">
        <f t="shared" si="7"/>
        <v>22151.656459999998</v>
      </c>
      <c r="H24" s="8">
        <f t="shared" si="7"/>
        <v>18060.366999999998</v>
      </c>
      <c r="I24" s="8">
        <f t="shared" si="7"/>
        <v>33560.367000000006</v>
      </c>
    </row>
    <row r="25" spans="1:9" ht="30" customHeight="1" thickBot="1">
      <c r="A25" s="63"/>
      <c r="B25" s="66"/>
      <c r="C25" s="6" t="s">
        <v>18</v>
      </c>
      <c r="D25" s="8">
        <f t="shared" si="3"/>
        <v>109184.01858</v>
      </c>
      <c r="E25" s="8">
        <f t="shared" si="7"/>
        <v>18834.024549999998</v>
      </c>
      <c r="F25" s="13">
        <f>SUM(F32+F39+F46+F53+F60+F67+F74+F81+F88+F95)</f>
        <v>29161.435719999994</v>
      </c>
      <c r="G25" s="21">
        <f>SUM(G32+G39+G46+G53+G60+G67+G74+G81+G88+G95)</f>
        <v>27186.358309999996</v>
      </c>
      <c r="H25" s="8">
        <f t="shared" si="7"/>
        <v>17001.099999999999</v>
      </c>
      <c r="I25" s="8">
        <f t="shared" si="7"/>
        <v>17001.099999999999</v>
      </c>
    </row>
    <row r="26" spans="1:9" ht="18.75" customHeight="1" thickBot="1">
      <c r="A26" s="63"/>
      <c r="B26" s="66"/>
      <c r="C26" s="6" t="s">
        <v>19</v>
      </c>
      <c r="D26" s="8">
        <f t="shared" si="3"/>
        <v>17154.881000000001</v>
      </c>
      <c r="E26" s="8">
        <f t="shared" si="7"/>
        <v>1641.0454300000001</v>
      </c>
      <c r="F26" s="13">
        <f t="shared" si="7"/>
        <v>734.49946999999997</v>
      </c>
      <c r="G26" s="21">
        <f t="shared" si="7"/>
        <v>14779.3361</v>
      </c>
      <c r="H26" s="8">
        <f>SUM(H33+H40+H47+H54+H61+H68+H75+H82+H89+H96)</f>
        <v>0</v>
      </c>
      <c r="I26" s="8">
        <f t="shared" si="7"/>
        <v>0</v>
      </c>
    </row>
    <row r="27" spans="1:9" ht="28.5" customHeight="1" thickBot="1">
      <c r="A27" s="64"/>
      <c r="B27" s="67"/>
      <c r="C27" s="6" t="s">
        <v>20</v>
      </c>
      <c r="D27" s="8">
        <f t="shared" si="3"/>
        <v>2435.65</v>
      </c>
      <c r="E27" s="8">
        <f>SUM(E34+E41+E48+E55+E62+E69+E76+E83+E90+E97)</f>
        <v>435.65</v>
      </c>
      <c r="F27" s="13">
        <f t="shared" si="7"/>
        <v>500</v>
      </c>
      <c r="G27" s="21">
        <f>SUM(G34+G41+G48+G55+G62+G69+G76+G83+G90+G97)</f>
        <v>500</v>
      </c>
      <c r="H27" s="8">
        <f t="shared" si="7"/>
        <v>500</v>
      </c>
      <c r="I27" s="8">
        <f t="shared" si="7"/>
        <v>500</v>
      </c>
    </row>
    <row r="28" spans="1:9" ht="15" thickBot="1">
      <c r="A28" s="68" t="s">
        <v>23</v>
      </c>
      <c r="B28" s="68" t="s">
        <v>24</v>
      </c>
      <c r="C28" s="7" t="s">
        <v>14</v>
      </c>
      <c r="D28" s="8">
        <f t="shared" si="3"/>
        <v>5268.8941800000002</v>
      </c>
      <c r="E28" s="9">
        <f>SUM(E30+E34)</f>
        <v>2509.3620000000001</v>
      </c>
      <c r="F28" s="14">
        <f t="shared" ref="F28:H28" si="8">SUM(F30+F34)</f>
        <v>2759.5321800000002</v>
      </c>
      <c r="G28" s="22">
        <f t="shared" si="8"/>
        <v>0</v>
      </c>
      <c r="H28" s="9">
        <f t="shared" si="8"/>
        <v>0</v>
      </c>
      <c r="I28" s="9"/>
    </row>
    <row r="29" spans="1:9" ht="17.25" customHeight="1" thickBot="1">
      <c r="A29" s="69"/>
      <c r="B29" s="69"/>
      <c r="C29" s="7" t="s">
        <v>15</v>
      </c>
      <c r="D29" s="8"/>
      <c r="E29" s="9"/>
      <c r="F29" s="14"/>
      <c r="G29" s="22"/>
      <c r="H29" s="9"/>
      <c r="I29" s="9"/>
    </row>
    <row r="30" spans="1:9" ht="40.5" customHeight="1" thickBot="1">
      <c r="A30" s="69"/>
      <c r="B30" s="69"/>
      <c r="C30" s="7" t="s">
        <v>16</v>
      </c>
      <c r="D30" s="8">
        <f t="shared" si="3"/>
        <v>5268.8941800000002</v>
      </c>
      <c r="E30" s="9">
        <f>SUM(E31+E32+E33)</f>
        <v>2509.3620000000001</v>
      </c>
      <c r="F30" s="14">
        <f>SUM(F31)</f>
        <v>2759.5321800000002</v>
      </c>
      <c r="G30" s="22"/>
      <c r="H30" s="9"/>
      <c r="I30" s="9"/>
    </row>
    <row r="31" spans="1:9" ht="16.5" customHeight="1" thickBot="1">
      <c r="A31" s="69"/>
      <c r="B31" s="69"/>
      <c r="C31" s="7" t="s">
        <v>17</v>
      </c>
      <c r="D31" s="8">
        <f t="shared" si="3"/>
        <v>20768.894179999999</v>
      </c>
      <c r="E31" s="9">
        <v>2509.3620000000001</v>
      </c>
      <c r="F31" s="14">
        <f>2748.70818+10.824</f>
        <v>2759.5321800000002</v>
      </c>
      <c r="G31" s="22"/>
      <c r="H31" s="9"/>
      <c r="I31" s="9">
        <v>15500</v>
      </c>
    </row>
    <row r="32" spans="1:9" ht="26.25" customHeight="1" thickBot="1">
      <c r="A32" s="69"/>
      <c r="B32" s="69"/>
      <c r="C32" s="7" t="s">
        <v>18</v>
      </c>
      <c r="D32" s="8">
        <f t="shared" si="3"/>
        <v>0</v>
      </c>
      <c r="E32" s="9"/>
      <c r="F32" s="14"/>
      <c r="G32" s="22"/>
      <c r="H32" s="9"/>
      <c r="I32" s="9"/>
    </row>
    <row r="33" spans="1:9" ht="18" customHeight="1" thickBot="1">
      <c r="A33" s="69"/>
      <c r="B33" s="69"/>
      <c r="C33" s="7" t="s">
        <v>19</v>
      </c>
      <c r="D33" s="8">
        <f t="shared" si="3"/>
        <v>0</v>
      </c>
      <c r="E33" s="9"/>
      <c r="F33" s="14"/>
      <c r="G33" s="22"/>
      <c r="H33" s="9"/>
      <c r="I33" s="9"/>
    </row>
    <row r="34" spans="1:9" ht="29.25" customHeight="1" thickBot="1">
      <c r="A34" s="70"/>
      <c r="B34" s="70"/>
      <c r="C34" s="7" t="s">
        <v>20</v>
      </c>
      <c r="D34" s="8">
        <f t="shared" si="3"/>
        <v>0</v>
      </c>
      <c r="E34" s="9"/>
      <c r="F34" s="14"/>
      <c r="G34" s="22"/>
      <c r="H34" s="9"/>
      <c r="I34" s="9"/>
    </row>
    <row r="35" spans="1:9" ht="15" thickBot="1">
      <c r="A35" s="71" t="s">
        <v>25</v>
      </c>
      <c r="B35" s="68" t="s">
        <v>26</v>
      </c>
      <c r="C35" s="7" t="s">
        <v>14</v>
      </c>
      <c r="D35" s="8">
        <f t="shared" si="3"/>
        <v>19431.889480000002</v>
      </c>
      <c r="E35" s="9">
        <f t="shared" ref="E35:I35" si="9">SUM(E37+E41)</f>
        <v>2510.37581</v>
      </c>
      <c r="F35" s="14">
        <f t="shared" si="9"/>
        <v>6975.55</v>
      </c>
      <c r="G35" s="22">
        <f t="shared" si="9"/>
        <v>9945.9636699999992</v>
      </c>
      <c r="H35" s="9">
        <f t="shared" si="9"/>
        <v>0</v>
      </c>
      <c r="I35" s="9">
        <f t="shared" si="9"/>
        <v>0</v>
      </c>
    </row>
    <row r="36" spans="1:9" ht="18" customHeight="1" thickBot="1">
      <c r="A36" s="72"/>
      <c r="B36" s="69"/>
      <c r="C36" s="7" t="s">
        <v>15</v>
      </c>
      <c r="D36" s="8"/>
      <c r="E36" s="9"/>
      <c r="F36" s="14"/>
      <c r="G36" s="22"/>
      <c r="H36" s="9"/>
      <c r="I36" s="9"/>
    </row>
    <row r="37" spans="1:9" ht="41.25" customHeight="1" thickBot="1">
      <c r="A37" s="72"/>
      <c r="B37" s="69"/>
      <c r="C37" s="7" t="s">
        <v>16</v>
      </c>
      <c r="D37" s="8">
        <f t="shared" si="3"/>
        <v>19431.889480000002</v>
      </c>
      <c r="E37" s="9">
        <f>SUM(E38+E39+E40)</f>
        <v>2510.37581</v>
      </c>
      <c r="F37" s="14">
        <f t="shared" ref="F37:I37" si="10">SUM(F38+F39+F40)</f>
        <v>6975.55</v>
      </c>
      <c r="G37" s="22">
        <f t="shared" si="10"/>
        <v>9945.9636699999992</v>
      </c>
      <c r="H37" s="9">
        <f t="shared" si="10"/>
        <v>0</v>
      </c>
      <c r="I37" s="9">
        <f t="shared" si="10"/>
        <v>0</v>
      </c>
    </row>
    <row r="38" spans="1:9" ht="18.75" customHeight="1" thickBot="1">
      <c r="A38" s="72"/>
      <c r="B38" s="69"/>
      <c r="C38" s="7" t="s">
        <v>17</v>
      </c>
      <c r="D38" s="8">
        <f t="shared" si="3"/>
        <v>2933.1889500000002</v>
      </c>
      <c r="E38" s="9">
        <v>251.03757999999999</v>
      </c>
      <c r="F38" s="14">
        <v>697.55499999999995</v>
      </c>
      <c r="G38" s="22">
        <v>1984.59637</v>
      </c>
      <c r="H38" s="9"/>
      <c r="I38" s="9"/>
    </row>
    <row r="39" spans="1:9" ht="31.5" customHeight="1" thickBot="1">
      <c r="A39" s="72"/>
      <c r="B39" s="69"/>
      <c r="C39" s="7" t="s">
        <v>18</v>
      </c>
      <c r="D39" s="8">
        <f t="shared" si="3"/>
        <v>16498.700530000002</v>
      </c>
      <c r="E39" s="9">
        <v>2259.3382299999998</v>
      </c>
      <c r="F39" s="14">
        <v>6277.9949999999999</v>
      </c>
      <c r="G39" s="22">
        <v>7961.3672999999999</v>
      </c>
      <c r="H39" s="9"/>
      <c r="I39" s="9"/>
    </row>
    <row r="40" spans="1:9" ht="20.25" customHeight="1" thickBot="1">
      <c r="A40" s="72"/>
      <c r="B40" s="69"/>
      <c r="C40" s="7" t="s">
        <v>19</v>
      </c>
      <c r="D40" s="8">
        <f t="shared" si="3"/>
        <v>0</v>
      </c>
      <c r="E40" s="9"/>
      <c r="F40" s="14"/>
      <c r="G40" s="22"/>
      <c r="H40" s="9"/>
      <c r="I40" s="9"/>
    </row>
    <row r="41" spans="1:9" ht="30" customHeight="1" thickBot="1">
      <c r="A41" s="73"/>
      <c r="B41" s="70"/>
      <c r="C41" s="7" t="s">
        <v>20</v>
      </c>
      <c r="D41" s="8">
        <f t="shared" si="3"/>
        <v>0</v>
      </c>
      <c r="E41" s="9"/>
      <c r="F41" s="14"/>
      <c r="G41" s="22"/>
      <c r="H41" s="9"/>
      <c r="I41" s="9"/>
    </row>
    <row r="42" spans="1:9" ht="15" thickBot="1">
      <c r="A42" s="71" t="s">
        <v>27</v>
      </c>
      <c r="B42" s="68" t="s">
        <v>28</v>
      </c>
      <c r="C42" s="7" t="s">
        <v>14</v>
      </c>
      <c r="D42" s="8">
        <f t="shared" si="3"/>
        <v>2378.0720099999999</v>
      </c>
      <c r="E42" s="9">
        <f t="shared" ref="E42:I42" si="11">SUM(E44+E48)</f>
        <v>571.54900999999995</v>
      </c>
      <c r="F42" s="14">
        <f t="shared" si="11"/>
        <v>666.875</v>
      </c>
      <c r="G42" s="22">
        <f t="shared" si="11"/>
        <v>872.89800000000002</v>
      </c>
      <c r="H42" s="9">
        <f t="shared" si="11"/>
        <v>133.375</v>
      </c>
      <c r="I42" s="9">
        <f t="shared" si="11"/>
        <v>133.375</v>
      </c>
    </row>
    <row r="43" spans="1:9" ht="16.5" customHeight="1" thickBot="1">
      <c r="A43" s="72"/>
      <c r="B43" s="69"/>
      <c r="C43" s="7" t="s">
        <v>15</v>
      </c>
      <c r="D43" s="8"/>
      <c r="E43" s="9"/>
      <c r="F43" s="14"/>
      <c r="G43" s="22"/>
      <c r="H43" s="9"/>
      <c r="I43" s="9"/>
    </row>
    <row r="44" spans="1:9" ht="43.5" customHeight="1" thickBot="1">
      <c r="A44" s="72"/>
      <c r="B44" s="69"/>
      <c r="C44" s="7" t="s">
        <v>16</v>
      </c>
      <c r="D44" s="8">
        <f t="shared" si="3"/>
        <v>2378.0720099999999</v>
      </c>
      <c r="E44" s="9">
        <f t="shared" ref="E44:F44" si="12">SUM(E45+E46+E47)</f>
        <v>571.54900999999995</v>
      </c>
      <c r="F44" s="14">
        <f t="shared" si="12"/>
        <v>666.875</v>
      </c>
      <c r="G44" s="22">
        <f>SUM(G45+G46+G47)</f>
        <v>872.89800000000002</v>
      </c>
      <c r="H44" s="9">
        <f t="shared" ref="H44:I44" si="13">SUM(H45+H46+H47)</f>
        <v>133.375</v>
      </c>
      <c r="I44" s="9">
        <f t="shared" si="13"/>
        <v>133.375</v>
      </c>
    </row>
    <row r="45" spans="1:9" ht="15" customHeight="1" thickBot="1">
      <c r="A45" s="72"/>
      <c r="B45" s="69"/>
      <c r="C45" s="7" t="s">
        <v>17</v>
      </c>
      <c r="D45" s="8">
        <f t="shared" si="3"/>
        <v>689.01480000000004</v>
      </c>
      <c r="E45" s="9">
        <v>114.3098</v>
      </c>
      <c r="F45" s="14">
        <v>133.375</v>
      </c>
      <c r="G45" s="22">
        <v>174.58</v>
      </c>
      <c r="H45" s="9">
        <v>133.375</v>
      </c>
      <c r="I45" s="9">
        <v>133.375</v>
      </c>
    </row>
    <row r="46" spans="1:9" ht="30" customHeight="1" thickBot="1">
      <c r="A46" s="72"/>
      <c r="B46" s="69"/>
      <c r="C46" s="7" t="s">
        <v>18</v>
      </c>
      <c r="D46" s="8">
        <f t="shared" si="3"/>
        <v>1689.0572099999999</v>
      </c>
      <c r="E46" s="9">
        <v>457.23921000000001</v>
      </c>
      <c r="F46" s="14">
        <v>533.5</v>
      </c>
      <c r="G46" s="22">
        <v>698.31799999999998</v>
      </c>
      <c r="H46" s="9"/>
      <c r="I46" s="9"/>
    </row>
    <row r="47" spans="1:9" ht="18.75" customHeight="1" thickBot="1">
      <c r="A47" s="72"/>
      <c r="B47" s="69"/>
      <c r="C47" s="7" t="s">
        <v>19</v>
      </c>
      <c r="D47" s="8">
        <f t="shared" si="3"/>
        <v>0</v>
      </c>
      <c r="E47" s="9"/>
      <c r="F47" s="14"/>
      <c r="G47" s="22"/>
      <c r="H47" s="9"/>
      <c r="I47" s="9"/>
    </row>
    <row r="48" spans="1:9" ht="28.5" customHeight="1" thickBot="1">
      <c r="A48" s="73"/>
      <c r="B48" s="70"/>
      <c r="C48" s="7" t="s">
        <v>20</v>
      </c>
      <c r="D48" s="8">
        <f t="shared" si="3"/>
        <v>0</v>
      </c>
      <c r="E48" s="9"/>
      <c r="F48" s="14"/>
      <c r="G48" s="22"/>
      <c r="H48" s="9"/>
      <c r="I48" s="9"/>
    </row>
    <row r="49" spans="1:9" ht="15" thickBot="1">
      <c r="A49" s="71" t="s">
        <v>29</v>
      </c>
      <c r="B49" s="68" t="s">
        <v>30</v>
      </c>
      <c r="C49" s="7" t="s">
        <v>14</v>
      </c>
      <c r="D49" s="8">
        <f t="shared" si="3"/>
        <v>172771.5416</v>
      </c>
      <c r="E49" s="9">
        <f>SUM(E51+E55)</f>
        <v>31411.855209999998</v>
      </c>
      <c r="F49" s="14">
        <f t="shared" ref="F49:I49" si="14">SUM(F51+F55)</f>
        <v>36108.418389999999</v>
      </c>
      <c r="G49" s="22">
        <f t="shared" si="14"/>
        <v>35083.755999999994</v>
      </c>
      <c r="H49" s="9">
        <f t="shared" si="14"/>
        <v>35083.755999999994</v>
      </c>
      <c r="I49" s="9">
        <f t="shared" si="14"/>
        <v>35083.755999999994</v>
      </c>
    </row>
    <row r="50" spans="1:9" ht="18" customHeight="1" thickBot="1">
      <c r="A50" s="72"/>
      <c r="B50" s="69"/>
      <c r="C50" s="7" t="s">
        <v>15</v>
      </c>
      <c r="D50" s="8"/>
      <c r="E50" s="9"/>
      <c r="F50" s="14"/>
      <c r="G50" s="22"/>
      <c r="H50" s="9"/>
      <c r="I50" s="9"/>
    </row>
    <row r="51" spans="1:9" ht="41.25" customHeight="1" thickBot="1">
      <c r="A51" s="72"/>
      <c r="B51" s="69"/>
      <c r="C51" s="7" t="s">
        <v>16</v>
      </c>
      <c r="D51" s="8">
        <f t="shared" si="3"/>
        <v>170371.5416</v>
      </c>
      <c r="E51" s="9">
        <f>SUM(E52+E53+E54)</f>
        <v>31011.855209999998</v>
      </c>
      <c r="F51" s="14">
        <f t="shared" ref="F51:I51" si="15">SUM(F52+F53+F54)</f>
        <v>35608.418389999999</v>
      </c>
      <c r="G51" s="22">
        <f t="shared" si="15"/>
        <v>34583.755999999994</v>
      </c>
      <c r="H51" s="9">
        <f t="shared" si="15"/>
        <v>34583.755999999994</v>
      </c>
      <c r="I51" s="9">
        <f t="shared" si="15"/>
        <v>34583.755999999994</v>
      </c>
    </row>
    <row r="52" spans="1:9" ht="18.75" customHeight="1" thickBot="1">
      <c r="A52" s="72"/>
      <c r="B52" s="69"/>
      <c r="C52" s="7" t="s">
        <v>17</v>
      </c>
      <c r="D52" s="8">
        <f t="shared" si="3"/>
        <v>87322.641599999988</v>
      </c>
      <c r="E52" s="9">
        <v>16786.055209999999</v>
      </c>
      <c r="F52" s="14">
        <v>17788.61839</v>
      </c>
      <c r="G52" s="22">
        <v>17582.655999999999</v>
      </c>
      <c r="H52" s="9">
        <v>17582.655999999999</v>
      </c>
      <c r="I52" s="9">
        <v>17582.655999999999</v>
      </c>
    </row>
    <row r="53" spans="1:9" ht="29.25" customHeight="1" thickBot="1">
      <c r="A53" s="72"/>
      <c r="B53" s="69"/>
      <c r="C53" s="7" t="s">
        <v>18</v>
      </c>
      <c r="D53" s="8">
        <f t="shared" si="3"/>
        <v>83048.899999999994</v>
      </c>
      <c r="E53" s="9">
        <v>14225.8</v>
      </c>
      <c r="F53" s="14">
        <v>17819.8</v>
      </c>
      <c r="G53" s="22">
        <v>17001.099999999999</v>
      </c>
      <c r="H53" s="9">
        <v>17001.099999999999</v>
      </c>
      <c r="I53" s="9">
        <v>17001.099999999999</v>
      </c>
    </row>
    <row r="54" spans="1:9" ht="14.25" customHeight="1" thickBot="1">
      <c r="A54" s="72"/>
      <c r="B54" s="69"/>
      <c r="C54" s="7" t="s">
        <v>19</v>
      </c>
      <c r="D54" s="8">
        <f t="shared" si="3"/>
        <v>0</v>
      </c>
      <c r="E54" s="9"/>
      <c r="F54" s="14"/>
      <c r="G54" s="22"/>
      <c r="H54" s="9"/>
      <c r="I54" s="9"/>
    </row>
    <row r="55" spans="1:9" ht="30" customHeight="1" thickBot="1">
      <c r="A55" s="73"/>
      <c r="B55" s="70"/>
      <c r="C55" s="7" t="s">
        <v>20</v>
      </c>
      <c r="D55" s="8">
        <f t="shared" si="3"/>
        <v>2400</v>
      </c>
      <c r="E55" s="9">
        <v>400</v>
      </c>
      <c r="F55" s="14">
        <v>500</v>
      </c>
      <c r="G55" s="22">
        <v>500</v>
      </c>
      <c r="H55" s="9">
        <v>500</v>
      </c>
      <c r="I55" s="9">
        <v>500</v>
      </c>
    </row>
    <row r="56" spans="1:9" ht="15" thickBot="1">
      <c r="A56" s="71" t="s">
        <v>31</v>
      </c>
      <c r="B56" s="68" t="s">
        <v>32</v>
      </c>
      <c r="C56" s="7" t="s">
        <v>14</v>
      </c>
      <c r="D56" s="8">
        <f t="shared" si="3"/>
        <v>1001.8218200000001</v>
      </c>
      <c r="E56" s="9">
        <f>SUM(E58+E62)</f>
        <v>278.25</v>
      </c>
      <c r="F56" s="14">
        <f>SUM(F58+F62)</f>
        <v>265.89197999999999</v>
      </c>
      <c r="G56" s="22">
        <f>SUM(G58+G62)</f>
        <v>275.79984000000002</v>
      </c>
      <c r="H56" s="9">
        <f t="shared" ref="H56:I56" si="16">SUM(H58+H62)</f>
        <v>90.94</v>
      </c>
      <c r="I56" s="9">
        <f t="shared" si="16"/>
        <v>90.94</v>
      </c>
    </row>
    <row r="57" spans="1:9" ht="18" customHeight="1" thickBot="1">
      <c r="A57" s="72"/>
      <c r="B57" s="69"/>
      <c r="C57" s="7" t="s">
        <v>15</v>
      </c>
      <c r="D57" s="8"/>
      <c r="E57" s="9"/>
      <c r="F57" s="14"/>
      <c r="G57" s="22"/>
      <c r="H57" s="9"/>
      <c r="I57" s="9"/>
    </row>
    <row r="58" spans="1:9" ht="42.75" customHeight="1" thickBot="1">
      <c r="A58" s="72"/>
      <c r="B58" s="69"/>
      <c r="C58" s="7" t="s">
        <v>16</v>
      </c>
      <c r="D58" s="8">
        <f t="shared" si="3"/>
        <v>1001.8218200000001</v>
      </c>
      <c r="E58" s="9">
        <f>SUM(E59+E60+E61)</f>
        <v>278.25</v>
      </c>
      <c r="F58" s="14">
        <f>SUM(F59+F60+F61)</f>
        <v>265.89197999999999</v>
      </c>
      <c r="G58" s="22">
        <f>SUM(G59+G60+G61)</f>
        <v>275.79984000000002</v>
      </c>
      <c r="H58" s="9">
        <f t="shared" ref="H58:I58" si="17">SUM(H59+H60+H61)</f>
        <v>90.94</v>
      </c>
      <c r="I58" s="9">
        <f t="shared" si="17"/>
        <v>90.94</v>
      </c>
    </row>
    <row r="59" spans="1:9" ht="19.5" customHeight="1" thickBot="1">
      <c r="A59" s="72"/>
      <c r="B59" s="69"/>
      <c r="C59" s="7" t="s">
        <v>17</v>
      </c>
      <c r="D59" s="8">
        <f t="shared" si="3"/>
        <v>462.64240000000001</v>
      </c>
      <c r="E59" s="9">
        <v>90.94</v>
      </c>
      <c r="F59" s="14">
        <v>90.27364</v>
      </c>
      <c r="G59" s="22">
        <v>99.548760000000001</v>
      </c>
      <c r="H59" s="9">
        <v>90.94</v>
      </c>
      <c r="I59" s="9">
        <v>90.94</v>
      </c>
    </row>
    <row r="60" spans="1:9" ht="26.25" customHeight="1" thickBot="1">
      <c r="A60" s="72"/>
      <c r="B60" s="69"/>
      <c r="C60" s="7" t="s">
        <v>18</v>
      </c>
      <c r="D60" s="8">
        <f t="shared" si="3"/>
        <v>280.76240000000001</v>
      </c>
      <c r="E60" s="9">
        <v>90.94</v>
      </c>
      <c r="F60" s="14">
        <v>90.27364</v>
      </c>
      <c r="G60" s="22">
        <v>99.548760000000001</v>
      </c>
      <c r="H60" s="9"/>
      <c r="I60" s="9"/>
    </row>
    <row r="61" spans="1:9" ht="16.5" customHeight="1" thickBot="1">
      <c r="A61" s="72"/>
      <c r="B61" s="69"/>
      <c r="C61" s="7" t="s">
        <v>19</v>
      </c>
      <c r="D61" s="8">
        <f t="shared" si="3"/>
        <v>258.41701999999998</v>
      </c>
      <c r="E61" s="9">
        <v>96.37</v>
      </c>
      <c r="F61" s="14">
        <v>85.344700000000003</v>
      </c>
      <c r="G61" s="22">
        <v>76.70232</v>
      </c>
      <c r="H61" s="9"/>
      <c r="I61" s="9"/>
    </row>
    <row r="62" spans="1:9" ht="31.5" customHeight="1" thickBot="1">
      <c r="A62" s="73"/>
      <c r="B62" s="70"/>
      <c r="C62" s="7" t="s">
        <v>20</v>
      </c>
      <c r="D62" s="8">
        <f t="shared" si="3"/>
        <v>0</v>
      </c>
      <c r="E62" s="9"/>
      <c r="F62" s="14"/>
      <c r="G62" s="22"/>
      <c r="H62" s="9"/>
      <c r="I62" s="9"/>
    </row>
    <row r="63" spans="1:9" ht="15" thickBot="1">
      <c r="A63" s="68" t="s">
        <v>33</v>
      </c>
      <c r="B63" s="68" t="s">
        <v>34</v>
      </c>
      <c r="C63" s="7" t="s">
        <v>14</v>
      </c>
      <c r="D63" s="8">
        <f t="shared" si="3"/>
        <v>0</v>
      </c>
      <c r="E63" s="9"/>
      <c r="F63" s="14"/>
      <c r="G63" s="22"/>
      <c r="H63" s="9"/>
      <c r="I63" s="9"/>
    </row>
    <row r="64" spans="1:9" ht="15" customHeight="1" thickBot="1">
      <c r="A64" s="69"/>
      <c r="B64" s="69"/>
      <c r="C64" s="7" t="s">
        <v>15</v>
      </c>
      <c r="D64" s="8">
        <f t="shared" si="3"/>
        <v>0</v>
      </c>
      <c r="E64" s="9"/>
      <c r="F64" s="14"/>
      <c r="G64" s="22"/>
      <c r="H64" s="9"/>
      <c r="I64" s="9"/>
    </row>
    <row r="65" spans="1:9" ht="40.5" customHeight="1" thickBot="1">
      <c r="A65" s="69"/>
      <c r="B65" s="69"/>
      <c r="C65" s="7" t="s">
        <v>16</v>
      </c>
      <c r="D65" s="8">
        <f t="shared" si="3"/>
        <v>0</v>
      </c>
      <c r="E65" s="9"/>
      <c r="F65" s="14"/>
      <c r="G65" s="22"/>
      <c r="H65" s="9"/>
      <c r="I65" s="9"/>
    </row>
    <row r="66" spans="1:9" ht="15" customHeight="1" thickBot="1">
      <c r="A66" s="69"/>
      <c r="B66" s="69"/>
      <c r="C66" s="7" t="s">
        <v>17</v>
      </c>
      <c r="D66" s="8">
        <f t="shared" si="3"/>
        <v>0</v>
      </c>
      <c r="E66" s="9"/>
      <c r="F66" s="14"/>
      <c r="G66" s="22"/>
      <c r="H66" s="9"/>
      <c r="I66" s="9"/>
    </row>
    <row r="67" spans="1:9" ht="28.5" customHeight="1" thickBot="1">
      <c r="A67" s="69"/>
      <c r="B67" s="69"/>
      <c r="C67" s="7" t="s">
        <v>18</v>
      </c>
      <c r="D67" s="8">
        <f t="shared" si="3"/>
        <v>0</v>
      </c>
      <c r="E67" s="9"/>
      <c r="F67" s="14"/>
      <c r="G67" s="22"/>
      <c r="H67" s="9"/>
      <c r="I67" s="9"/>
    </row>
    <row r="68" spans="1:9" ht="15.75" customHeight="1" thickBot="1">
      <c r="A68" s="69"/>
      <c r="B68" s="69"/>
      <c r="C68" s="7" t="s">
        <v>19</v>
      </c>
      <c r="D68" s="8">
        <f t="shared" si="3"/>
        <v>0</v>
      </c>
      <c r="E68" s="9"/>
      <c r="F68" s="14"/>
      <c r="G68" s="22"/>
      <c r="H68" s="9"/>
      <c r="I68" s="9"/>
    </row>
    <row r="69" spans="1:9" ht="30.75" customHeight="1" thickBot="1">
      <c r="A69" s="70"/>
      <c r="B69" s="70"/>
      <c r="C69" s="7" t="s">
        <v>20</v>
      </c>
      <c r="D69" s="8">
        <f t="shared" si="3"/>
        <v>0</v>
      </c>
      <c r="E69" s="9"/>
      <c r="F69" s="14"/>
      <c r="G69" s="22"/>
      <c r="H69" s="9"/>
      <c r="I69" s="9"/>
    </row>
    <row r="70" spans="1:9" ht="15" thickBot="1">
      <c r="A70" s="68" t="s">
        <v>35</v>
      </c>
      <c r="B70" s="68" t="s">
        <v>36</v>
      </c>
      <c r="C70" s="7" t="s">
        <v>14</v>
      </c>
      <c r="D70" s="8">
        <f t="shared" si="3"/>
        <v>15789.474</v>
      </c>
      <c r="E70" s="9"/>
      <c r="F70" s="14"/>
      <c r="G70" s="22">
        <f>SUM(G72+G76)</f>
        <v>15789.474</v>
      </c>
      <c r="H70" s="9"/>
      <c r="I70" s="9"/>
    </row>
    <row r="71" spans="1:9" ht="15.75" customHeight="1" thickBot="1">
      <c r="A71" s="69"/>
      <c r="B71" s="69"/>
      <c r="C71" s="7" t="s">
        <v>15</v>
      </c>
      <c r="D71" s="8"/>
      <c r="E71" s="9"/>
      <c r="F71" s="14"/>
      <c r="G71" s="22"/>
      <c r="H71" s="9"/>
      <c r="I71" s="9"/>
    </row>
    <row r="72" spans="1:9" ht="42.75" customHeight="1" thickBot="1">
      <c r="A72" s="69"/>
      <c r="B72" s="69"/>
      <c r="C72" s="7" t="s">
        <v>16</v>
      </c>
      <c r="D72" s="8">
        <f t="shared" si="3"/>
        <v>15789.474</v>
      </c>
      <c r="E72" s="9"/>
      <c r="F72" s="14"/>
      <c r="G72" s="22">
        <f>SUM(G73+G74+G75)</f>
        <v>15789.474</v>
      </c>
      <c r="H72" s="9"/>
      <c r="I72" s="9"/>
    </row>
    <row r="73" spans="1:9" ht="18" customHeight="1" thickBot="1">
      <c r="A73" s="69"/>
      <c r="B73" s="69"/>
      <c r="C73" s="7" t="s">
        <v>17</v>
      </c>
      <c r="D73" s="8">
        <f t="shared" si="3"/>
        <v>789.47400000000005</v>
      </c>
      <c r="E73" s="9"/>
      <c r="F73" s="14"/>
      <c r="G73" s="22">
        <v>789.47400000000005</v>
      </c>
      <c r="H73" s="9"/>
      <c r="I73" s="9"/>
    </row>
    <row r="74" spans="1:9" ht="27" customHeight="1" thickBot="1">
      <c r="A74" s="69"/>
      <c r="B74" s="69"/>
      <c r="C74" s="7" t="s">
        <v>18</v>
      </c>
      <c r="D74" s="8">
        <f t="shared" si="3"/>
        <v>750</v>
      </c>
      <c r="E74" s="9"/>
      <c r="F74" s="14"/>
      <c r="G74" s="22">
        <v>750</v>
      </c>
      <c r="H74" s="9"/>
      <c r="I74" s="9"/>
    </row>
    <row r="75" spans="1:9" ht="15.75" customHeight="1" thickBot="1">
      <c r="A75" s="69"/>
      <c r="B75" s="69"/>
      <c r="C75" s="7" t="s">
        <v>19</v>
      </c>
      <c r="D75" s="8">
        <f t="shared" si="3"/>
        <v>14250</v>
      </c>
      <c r="E75" s="9"/>
      <c r="F75" s="14"/>
      <c r="G75" s="22">
        <v>14250</v>
      </c>
      <c r="H75" s="9"/>
      <c r="I75" s="9"/>
    </row>
    <row r="76" spans="1:9" ht="30" customHeight="1" thickBot="1">
      <c r="A76" s="70"/>
      <c r="B76" s="70"/>
      <c r="C76" s="7" t="s">
        <v>20</v>
      </c>
      <c r="D76" s="8">
        <f t="shared" si="3"/>
        <v>0</v>
      </c>
      <c r="E76" s="9"/>
      <c r="F76" s="14"/>
      <c r="G76" s="22"/>
      <c r="H76" s="9"/>
      <c r="I76" s="9"/>
    </row>
    <row r="77" spans="1:9" ht="15" thickBot="1">
      <c r="A77" s="68" t="s">
        <v>37</v>
      </c>
      <c r="B77" s="68" t="s">
        <v>38</v>
      </c>
      <c r="C77" s="7" t="s">
        <v>14</v>
      </c>
      <c r="D77" s="8">
        <f t="shared" si="3"/>
        <v>0</v>
      </c>
      <c r="E77" s="9"/>
      <c r="F77" s="14"/>
      <c r="G77" s="22"/>
      <c r="H77" s="9"/>
      <c r="I77" s="9"/>
    </row>
    <row r="78" spans="1:9" ht="17.25" customHeight="1" thickBot="1">
      <c r="A78" s="69"/>
      <c r="B78" s="69"/>
      <c r="C78" s="7" t="s">
        <v>15</v>
      </c>
      <c r="D78" s="8"/>
      <c r="E78" s="9"/>
      <c r="F78" s="14"/>
      <c r="G78" s="22"/>
      <c r="H78" s="9"/>
      <c r="I78" s="9"/>
    </row>
    <row r="79" spans="1:9" ht="41.25" customHeight="1" thickBot="1">
      <c r="A79" s="69"/>
      <c r="B79" s="69"/>
      <c r="C79" s="7" t="s">
        <v>16</v>
      </c>
      <c r="D79" s="8">
        <f t="shared" si="3"/>
        <v>0</v>
      </c>
      <c r="E79" s="9"/>
      <c r="F79" s="14"/>
      <c r="G79" s="22"/>
      <c r="H79" s="9"/>
      <c r="I79" s="9"/>
    </row>
    <row r="80" spans="1:9" ht="16.5" customHeight="1" thickBot="1">
      <c r="A80" s="69"/>
      <c r="B80" s="69"/>
      <c r="C80" s="7" t="s">
        <v>17</v>
      </c>
      <c r="D80" s="8">
        <f t="shared" si="3"/>
        <v>0</v>
      </c>
      <c r="E80" s="9"/>
      <c r="F80" s="14"/>
      <c r="G80" s="22"/>
      <c r="H80" s="9"/>
      <c r="I80" s="9"/>
    </row>
    <row r="81" spans="1:9" ht="27.75" customHeight="1" thickBot="1">
      <c r="A81" s="69"/>
      <c r="B81" s="69"/>
      <c r="C81" s="7" t="s">
        <v>18</v>
      </c>
      <c r="D81" s="8">
        <f t="shared" ref="D81:D143" si="18">SUM(H81+G81+F81+E81+I81)</f>
        <v>0</v>
      </c>
      <c r="E81" s="9"/>
      <c r="F81" s="14"/>
      <c r="G81" s="22"/>
      <c r="H81" s="9"/>
      <c r="I81" s="9"/>
    </row>
    <row r="82" spans="1:9" ht="16.5" customHeight="1" thickBot="1">
      <c r="A82" s="69"/>
      <c r="B82" s="69"/>
      <c r="C82" s="7" t="s">
        <v>19</v>
      </c>
      <c r="D82" s="8">
        <f t="shared" si="18"/>
        <v>0</v>
      </c>
      <c r="E82" s="9"/>
      <c r="F82" s="14"/>
      <c r="G82" s="22"/>
      <c r="H82" s="9"/>
      <c r="I82" s="9"/>
    </row>
    <row r="83" spans="1:9" ht="29.25" customHeight="1" thickBot="1">
      <c r="A83" s="70"/>
      <c r="B83" s="70"/>
      <c r="C83" s="7" t="s">
        <v>20</v>
      </c>
      <c r="D83" s="8">
        <f t="shared" si="18"/>
        <v>0</v>
      </c>
      <c r="E83" s="9"/>
      <c r="F83" s="14"/>
      <c r="G83" s="22"/>
      <c r="H83" s="9"/>
      <c r="I83" s="9"/>
    </row>
    <row r="84" spans="1:9" ht="19.5" customHeight="1" thickBot="1">
      <c r="A84" s="74" t="s">
        <v>39</v>
      </c>
      <c r="B84" s="68" t="s">
        <v>40</v>
      </c>
      <c r="C84" s="7" t="s">
        <v>14</v>
      </c>
      <c r="D84" s="8">
        <f t="shared" si="18"/>
        <v>5280.3795299999992</v>
      </c>
      <c r="E84" s="9">
        <f>SUM(E86+E90)</f>
        <v>2746.0896499999999</v>
      </c>
      <c r="F84" s="14">
        <f>SUM(F86+F90)</f>
        <v>1154.0529300000001</v>
      </c>
      <c r="G84" s="22">
        <f>SUM(G86+G90)</f>
        <v>873.44495000000006</v>
      </c>
      <c r="H84" s="9">
        <f t="shared" ref="H84:I84" si="19">SUM(H86+H90)</f>
        <v>253.39599999999999</v>
      </c>
      <c r="I84" s="9">
        <f t="shared" si="19"/>
        <v>253.39599999999999</v>
      </c>
    </row>
    <row r="85" spans="1:9" ht="19.5" customHeight="1" thickBot="1">
      <c r="A85" s="75"/>
      <c r="B85" s="69"/>
      <c r="C85" s="7" t="s">
        <v>15</v>
      </c>
      <c r="D85" s="8"/>
      <c r="E85" s="9"/>
      <c r="F85" s="14"/>
      <c r="G85" s="22"/>
      <c r="H85" s="9"/>
      <c r="I85" s="9"/>
    </row>
    <row r="86" spans="1:9" ht="39.75" customHeight="1" thickBot="1">
      <c r="A86" s="75"/>
      <c r="B86" s="69"/>
      <c r="C86" s="7" t="s">
        <v>16</v>
      </c>
      <c r="D86" s="8">
        <f t="shared" si="18"/>
        <v>5280.3795299999992</v>
      </c>
      <c r="E86" s="9">
        <f>SUM(E87+E88+E89)</f>
        <v>2746.0896499999999</v>
      </c>
      <c r="F86" s="14">
        <f>SUM(F87+F88+F89)</f>
        <v>1154.0529300000001</v>
      </c>
      <c r="G86" s="22">
        <f>SUM(G87+G88+G89)</f>
        <v>873.44495000000006</v>
      </c>
      <c r="H86" s="9">
        <f t="shared" ref="H86:I86" si="20">SUM(H87+H88+H89)</f>
        <v>253.39599999999999</v>
      </c>
      <c r="I86" s="9">
        <f t="shared" si="20"/>
        <v>253.39599999999999</v>
      </c>
    </row>
    <row r="87" spans="1:9" ht="18.75" customHeight="1" thickBot="1">
      <c r="A87" s="75"/>
      <c r="B87" s="69"/>
      <c r="C87" s="7" t="s">
        <v>17</v>
      </c>
      <c r="D87" s="8">
        <f t="shared" si="18"/>
        <v>1604.7351099999998</v>
      </c>
      <c r="E87" s="9">
        <v>600.70710999999994</v>
      </c>
      <c r="F87" s="14">
        <v>252.44908000000001</v>
      </c>
      <c r="G87" s="22">
        <v>244.78692000000001</v>
      </c>
      <c r="H87" s="9">
        <v>253.39599999999999</v>
      </c>
      <c r="I87" s="9">
        <v>253.39599999999999</v>
      </c>
    </row>
    <row r="88" spans="1:9" ht="29.25" customHeight="1" thickBot="1">
      <c r="A88" s="75"/>
      <c r="B88" s="69"/>
      <c r="C88" s="7" t="s">
        <v>18</v>
      </c>
      <c r="D88" s="8">
        <f t="shared" si="18"/>
        <v>1029.1804400000001</v>
      </c>
      <c r="E88" s="9">
        <v>600.70710999999994</v>
      </c>
      <c r="F88" s="14">
        <v>252.44908000000001</v>
      </c>
      <c r="G88" s="22">
        <v>176.02424999999999</v>
      </c>
      <c r="H88" s="9"/>
      <c r="I88" s="9"/>
    </row>
    <row r="89" spans="1:9" ht="20.25" customHeight="1" thickBot="1">
      <c r="A89" s="75"/>
      <c r="B89" s="69"/>
      <c r="C89" s="7" t="s">
        <v>19</v>
      </c>
      <c r="D89" s="8">
        <f t="shared" si="18"/>
        <v>2646.46398</v>
      </c>
      <c r="E89" s="9">
        <v>1544.67543</v>
      </c>
      <c r="F89" s="14">
        <v>649.15476999999998</v>
      </c>
      <c r="G89" s="22">
        <v>452.63378</v>
      </c>
      <c r="H89" s="9"/>
      <c r="I89" s="9"/>
    </row>
    <row r="90" spans="1:9" ht="30" customHeight="1" thickBot="1">
      <c r="A90" s="76"/>
      <c r="B90" s="70"/>
      <c r="C90" s="7" t="s">
        <v>20</v>
      </c>
      <c r="D90" s="8">
        <f t="shared" si="18"/>
        <v>0</v>
      </c>
      <c r="E90" s="9"/>
      <c r="F90" s="14"/>
      <c r="G90" s="22"/>
      <c r="H90" s="9"/>
      <c r="I90" s="9"/>
    </row>
    <row r="91" spans="1:9" ht="15" thickBot="1">
      <c r="A91" s="68" t="s">
        <v>41</v>
      </c>
      <c r="B91" s="68" t="s">
        <v>42</v>
      </c>
      <c r="C91" s="7" t="s">
        <v>14</v>
      </c>
      <c r="D91" s="8">
        <f t="shared" si="18"/>
        <v>9147.2858199999991</v>
      </c>
      <c r="E91" s="9">
        <f>SUM(E93+E97)</f>
        <v>2495.9724099999999</v>
      </c>
      <c r="F91" s="14">
        <f>SUM(F93+F97)</f>
        <v>4875.299</v>
      </c>
      <c r="G91" s="22">
        <f>SUM(G93+G97)</f>
        <v>1776.01441</v>
      </c>
      <c r="H91" s="9"/>
      <c r="I91" s="9"/>
    </row>
    <row r="92" spans="1:9" ht="17.25" customHeight="1" thickBot="1">
      <c r="A92" s="69"/>
      <c r="B92" s="69"/>
      <c r="C92" s="7" t="s">
        <v>15</v>
      </c>
      <c r="D92" s="8"/>
      <c r="E92" s="9"/>
      <c r="F92" s="14"/>
      <c r="G92" s="22"/>
      <c r="H92" s="9"/>
      <c r="I92" s="9"/>
    </row>
    <row r="93" spans="1:9" ht="40.5" customHeight="1" thickBot="1">
      <c r="A93" s="69"/>
      <c r="B93" s="69"/>
      <c r="C93" s="7" t="s">
        <v>16</v>
      </c>
      <c r="D93" s="8">
        <f t="shared" si="18"/>
        <v>9111.6358199999995</v>
      </c>
      <c r="E93" s="9">
        <f>SUM(E94+E95+E96)</f>
        <v>2460.3224099999998</v>
      </c>
      <c r="F93" s="14">
        <f>SUM(F94+F95+F96)</f>
        <v>4875.299</v>
      </c>
      <c r="G93" s="22">
        <f>SUM(G94+G95+G96)</f>
        <v>1776.01441</v>
      </c>
      <c r="H93" s="9"/>
      <c r="I93" s="9"/>
    </row>
    <row r="94" spans="1:9" ht="18.75" customHeight="1" thickBot="1">
      <c r="A94" s="69"/>
      <c r="B94" s="69"/>
      <c r="C94" s="7" t="s">
        <v>17</v>
      </c>
      <c r="D94" s="8">
        <f t="shared" si="18"/>
        <v>3224.2178199999998</v>
      </c>
      <c r="E94" s="9">
        <v>1260.32241</v>
      </c>
      <c r="F94" s="14">
        <v>687.88099999999997</v>
      </c>
      <c r="G94" s="22">
        <v>1276.01441</v>
      </c>
      <c r="H94" s="9"/>
      <c r="I94" s="9"/>
    </row>
    <row r="95" spans="1:9" ht="28.5" customHeight="1" thickBot="1">
      <c r="A95" s="69"/>
      <c r="B95" s="69"/>
      <c r="C95" s="7" t="s">
        <v>18</v>
      </c>
      <c r="D95" s="8">
        <f t="shared" si="18"/>
        <v>5887.4179999999997</v>
      </c>
      <c r="E95" s="9">
        <v>1200</v>
      </c>
      <c r="F95" s="14">
        <v>4187.4179999999997</v>
      </c>
      <c r="G95" s="22">
        <v>500</v>
      </c>
      <c r="H95" s="9"/>
      <c r="I95" s="9"/>
    </row>
    <row r="96" spans="1:9" ht="19.5" customHeight="1" thickBot="1">
      <c r="A96" s="69"/>
      <c r="B96" s="69"/>
      <c r="C96" s="7" t="s">
        <v>19</v>
      </c>
      <c r="D96" s="8">
        <f t="shared" si="18"/>
        <v>0</v>
      </c>
      <c r="E96" s="9">
        <v>0</v>
      </c>
      <c r="F96" s="14"/>
      <c r="G96" s="22"/>
      <c r="H96" s="9"/>
      <c r="I96" s="9"/>
    </row>
    <row r="97" spans="1:9" ht="29.25" customHeight="1" thickBot="1">
      <c r="A97" s="70"/>
      <c r="B97" s="70"/>
      <c r="C97" s="7" t="s">
        <v>20</v>
      </c>
      <c r="D97" s="8">
        <f t="shared" si="18"/>
        <v>35.65</v>
      </c>
      <c r="E97" s="9">
        <v>35.65</v>
      </c>
      <c r="F97" s="14"/>
      <c r="G97" s="22"/>
      <c r="H97" s="9"/>
      <c r="I97" s="9"/>
    </row>
    <row r="98" spans="1:9" ht="19.5" customHeight="1" thickBot="1">
      <c r="A98" s="77" t="s">
        <v>43</v>
      </c>
      <c r="B98" s="65" t="s">
        <v>44</v>
      </c>
      <c r="C98" s="6" t="s">
        <v>14</v>
      </c>
      <c r="D98" s="8">
        <f t="shared" si="18"/>
        <v>391641.7724399998</v>
      </c>
      <c r="E98" s="8">
        <f>SUM(E100+E104)</f>
        <v>73293.219960000017</v>
      </c>
      <c r="F98" s="13">
        <f>SUM(F100+F104)</f>
        <v>84253.86516999999</v>
      </c>
      <c r="G98" s="21">
        <f t="shared" ref="G98:I98" si="21">SUM(G100+G104)</f>
        <v>78971.913529999991</v>
      </c>
      <c r="H98" s="13">
        <f t="shared" si="21"/>
        <v>77561.386889999907</v>
      </c>
      <c r="I98" s="13">
        <f t="shared" si="21"/>
        <v>77561.386889999907</v>
      </c>
    </row>
    <row r="99" spans="1:9" ht="21" customHeight="1" thickBot="1">
      <c r="A99" s="78"/>
      <c r="B99" s="66"/>
      <c r="C99" s="6" t="s">
        <v>15</v>
      </c>
      <c r="D99" s="8"/>
      <c r="E99" s="8"/>
      <c r="F99" s="13"/>
      <c r="G99" s="21"/>
      <c r="H99" s="14"/>
      <c r="I99" s="14"/>
    </row>
    <row r="100" spans="1:9" ht="42" customHeight="1" thickBot="1">
      <c r="A100" s="78"/>
      <c r="B100" s="66"/>
      <c r="C100" s="6" t="s">
        <v>16</v>
      </c>
      <c r="D100" s="8">
        <f t="shared" si="18"/>
        <v>366387.42243999982</v>
      </c>
      <c r="E100" s="8">
        <f>SUM(E101+E102+E103)</f>
        <v>68848.869960000011</v>
      </c>
      <c r="F100" s="13">
        <f>SUM(F101+F102+F103)</f>
        <v>79073.86516999999</v>
      </c>
      <c r="G100" s="21">
        <f t="shared" ref="G100:I100" si="22">SUM(G101+G102+G103)</f>
        <v>73761.913529999991</v>
      </c>
      <c r="H100" s="13">
        <f t="shared" si="22"/>
        <v>72351.386889999907</v>
      </c>
      <c r="I100" s="13">
        <f t="shared" si="22"/>
        <v>72351.386889999907</v>
      </c>
    </row>
    <row r="101" spans="1:9" ht="20.25" customHeight="1" thickBot="1">
      <c r="A101" s="78"/>
      <c r="B101" s="66"/>
      <c r="C101" s="6" t="s">
        <v>17</v>
      </c>
      <c r="D101" s="8">
        <f t="shared" si="18"/>
        <v>197349.14846999978</v>
      </c>
      <c r="E101" s="8">
        <f>SUM(E110+E118+E125+E132+E139+E146+E153+E174)</f>
        <v>41506.923220000004</v>
      </c>
      <c r="F101" s="13">
        <f>SUM(F110+F118+F125+F132+F139+F146+F153+F174+F160)</f>
        <v>42903.03426</v>
      </c>
      <c r="G101" s="21">
        <f t="shared" ref="G101:I101" si="23">SUM(G110+G118+G125+G132+G139+G146+G153+G174+G160)</f>
        <v>38446.397209999996</v>
      </c>
      <c r="H101" s="13">
        <f t="shared" si="23"/>
        <v>37246.396889999902</v>
      </c>
      <c r="I101" s="13">
        <f t="shared" si="23"/>
        <v>37246.396889999902</v>
      </c>
    </row>
    <row r="102" spans="1:9" ht="27.75" customHeight="1" thickBot="1">
      <c r="A102" s="78"/>
      <c r="B102" s="66"/>
      <c r="C102" s="6" t="s">
        <v>18</v>
      </c>
      <c r="D102" s="8">
        <f t="shared" si="18"/>
        <v>168488.27396999998</v>
      </c>
      <c r="E102" s="8">
        <f>SUM(E112+E119+E126+E133+E140+E147+E154+E175+E168)</f>
        <v>27191.946739999999</v>
      </c>
      <c r="F102" s="13">
        <f>SUM(F112+F119+F126+F133+F140+F147+F154+F175+F168)</f>
        <v>35970.83090999999</v>
      </c>
      <c r="G102" s="21">
        <f>SUM(G112+G119+G126+G133+G140+G147+G154+G175+G168)</f>
        <v>35115.516320000002</v>
      </c>
      <c r="H102" s="13">
        <f t="shared" ref="H102:I102" si="24">SUM(H112+H119+H126+H133+H140+H147+H154+H175+H168)</f>
        <v>35104.990000000005</v>
      </c>
      <c r="I102" s="13">
        <f t="shared" si="24"/>
        <v>35104.990000000005</v>
      </c>
    </row>
    <row r="103" spans="1:9" ht="19.5" customHeight="1" thickBot="1">
      <c r="A103" s="78"/>
      <c r="B103" s="66"/>
      <c r="C103" s="6" t="s">
        <v>19</v>
      </c>
      <c r="D103" s="8">
        <f t="shared" si="18"/>
        <v>550</v>
      </c>
      <c r="E103" s="8">
        <f>SUM(E113+E120+E127+E134+E141+E148+E155+E176)</f>
        <v>150</v>
      </c>
      <c r="F103" s="13">
        <f t="shared" ref="F103:I103" si="25">SUM(F113+F120+F127+F134+F141+F148+F155+F176)</f>
        <v>200</v>
      </c>
      <c r="G103" s="21">
        <f t="shared" si="25"/>
        <v>200</v>
      </c>
      <c r="H103" s="13">
        <f t="shared" si="25"/>
        <v>0</v>
      </c>
      <c r="I103" s="13">
        <f t="shared" si="25"/>
        <v>0</v>
      </c>
    </row>
    <row r="104" spans="1:9" ht="31.5" customHeight="1" thickBot="1">
      <c r="A104" s="79"/>
      <c r="B104" s="67"/>
      <c r="C104" s="6" t="s">
        <v>20</v>
      </c>
      <c r="D104" s="8">
        <f t="shared" si="18"/>
        <v>25254.35</v>
      </c>
      <c r="E104" s="8">
        <f>SUM(E114+E121+E128+E135+E142+E149+E156+E177)</f>
        <v>4444.3500000000004</v>
      </c>
      <c r="F104" s="13">
        <f>SUM(F114+F121+F128+F135+F142+F149+F156+F177)</f>
        <v>5180</v>
      </c>
      <c r="G104" s="21">
        <f>SUM(G114+G121+G128+G135+G142+G149+G156+G177)</f>
        <v>5210</v>
      </c>
      <c r="H104" s="8">
        <f>SUM(H114+H121+H128+H135+H142+H149+H156+H177)</f>
        <v>5210</v>
      </c>
      <c r="I104" s="8">
        <f>SUM(I114+I121+I128+I135+I142+I149+I156+I177)</f>
        <v>5210</v>
      </c>
    </row>
    <row r="105" spans="1:9" ht="15" thickBot="1">
      <c r="A105" s="71" t="s">
        <v>45</v>
      </c>
      <c r="B105" s="68" t="s">
        <v>46</v>
      </c>
      <c r="C105" s="68" t="s">
        <v>14</v>
      </c>
      <c r="D105" s="8">
        <f t="shared" si="18"/>
        <v>354470.16453999979</v>
      </c>
      <c r="E105" s="10">
        <f>SUM(E108+E114)</f>
        <v>65465.385830000007</v>
      </c>
      <c r="F105" s="16">
        <f t="shared" ref="F105:I105" si="26">SUM(F108+F114)</f>
        <v>75196.966039999999</v>
      </c>
      <c r="G105" s="23">
        <f>SUM(G108+G114)</f>
        <v>72069.27089</v>
      </c>
      <c r="H105" s="10">
        <f t="shared" si="26"/>
        <v>70869.270889999898</v>
      </c>
      <c r="I105" s="10">
        <f t="shared" si="26"/>
        <v>70869.270889999898</v>
      </c>
    </row>
    <row r="106" spans="1:9" ht="7.5" customHeight="1" thickBot="1">
      <c r="A106" s="72"/>
      <c r="B106" s="69"/>
      <c r="C106" s="70"/>
      <c r="D106" s="8"/>
      <c r="E106" s="11"/>
      <c r="F106" s="17"/>
      <c r="G106" s="24"/>
      <c r="H106" s="11"/>
      <c r="I106" s="11"/>
    </row>
    <row r="107" spans="1:9" ht="16.5" customHeight="1" thickBot="1">
      <c r="A107" s="72"/>
      <c r="B107" s="69"/>
      <c r="C107" s="7" t="s">
        <v>15</v>
      </c>
      <c r="D107" s="8"/>
      <c r="E107" s="9"/>
      <c r="F107" s="14"/>
      <c r="G107" s="22"/>
      <c r="H107" s="9"/>
      <c r="I107" s="9"/>
    </row>
    <row r="108" spans="1:9" ht="39" customHeight="1" thickBot="1">
      <c r="A108" s="72"/>
      <c r="B108" s="69"/>
      <c r="C108" s="68" t="s">
        <v>16</v>
      </c>
      <c r="D108" s="8">
        <f t="shared" si="18"/>
        <v>330205.81453999982</v>
      </c>
      <c r="E108" s="10">
        <f>SUM(E110+E112+E113)</f>
        <v>61201.035830000008</v>
      </c>
      <c r="F108" s="16">
        <f t="shared" ref="F108:I108" si="27">SUM(F110+F112+F113)</f>
        <v>70196.966039999999</v>
      </c>
      <c r="G108" s="23">
        <f t="shared" si="27"/>
        <v>67069.27089</v>
      </c>
      <c r="H108" s="10">
        <f t="shared" si="27"/>
        <v>65869.270889999898</v>
      </c>
      <c r="I108" s="10">
        <f t="shared" si="27"/>
        <v>65869.270889999898</v>
      </c>
    </row>
    <row r="109" spans="1:9" ht="15" thickBot="1">
      <c r="A109" s="72"/>
      <c r="B109" s="69"/>
      <c r="C109" s="70"/>
      <c r="D109" s="8">
        <f t="shared" si="18"/>
        <v>0</v>
      </c>
      <c r="E109" s="11"/>
      <c r="F109" s="17"/>
      <c r="G109" s="24"/>
      <c r="H109" s="11"/>
      <c r="I109" s="11"/>
    </row>
    <row r="110" spans="1:9" ht="15" thickBot="1">
      <c r="A110" s="72"/>
      <c r="B110" s="69"/>
      <c r="C110" s="68" t="s">
        <v>17</v>
      </c>
      <c r="D110" s="8">
        <f t="shared" si="18"/>
        <v>173905.36453999981</v>
      </c>
      <c r="E110" s="10">
        <v>35881.085830000004</v>
      </c>
      <c r="F110" s="16">
        <v>38065.866040000001</v>
      </c>
      <c r="G110" s="23">
        <v>34119.470889999997</v>
      </c>
      <c r="H110" s="10">
        <v>32919.470889999902</v>
      </c>
      <c r="I110" s="10">
        <v>32919.470889999902</v>
      </c>
    </row>
    <row r="111" spans="1:9" ht="6" customHeight="1" thickBot="1">
      <c r="A111" s="72"/>
      <c r="B111" s="69"/>
      <c r="C111" s="70"/>
      <c r="D111" s="8">
        <f t="shared" si="18"/>
        <v>0</v>
      </c>
      <c r="E111" s="11"/>
      <c r="F111" s="17"/>
      <c r="G111" s="24"/>
      <c r="H111" s="11"/>
      <c r="I111" s="11"/>
    </row>
    <row r="112" spans="1:9" ht="29.25" customHeight="1" thickBot="1">
      <c r="A112" s="72"/>
      <c r="B112" s="69"/>
      <c r="C112" s="7" t="s">
        <v>18</v>
      </c>
      <c r="D112" s="8">
        <f t="shared" si="18"/>
        <v>156300.45000000001</v>
      </c>
      <c r="E112" s="9">
        <v>25319.95</v>
      </c>
      <c r="F112" s="14">
        <v>32131.1</v>
      </c>
      <c r="G112" s="22">
        <v>32949.800000000003</v>
      </c>
      <c r="H112" s="9">
        <v>32949.800000000003</v>
      </c>
      <c r="I112" s="9">
        <v>32949.800000000003</v>
      </c>
    </row>
    <row r="113" spans="1:9" ht="15.75" customHeight="1" thickBot="1">
      <c r="A113" s="72"/>
      <c r="B113" s="69"/>
      <c r="C113" s="7" t="s">
        <v>19</v>
      </c>
      <c r="D113" s="8">
        <f t="shared" si="18"/>
        <v>0</v>
      </c>
      <c r="E113" s="9"/>
      <c r="F113" s="14"/>
      <c r="G113" s="22"/>
      <c r="H113" s="9"/>
      <c r="I113" s="9"/>
    </row>
    <row r="114" spans="1:9" ht="30" customHeight="1" thickBot="1">
      <c r="A114" s="73"/>
      <c r="B114" s="70"/>
      <c r="C114" s="7" t="s">
        <v>20</v>
      </c>
      <c r="D114" s="8">
        <f t="shared" si="18"/>
        <v>24264.35</v>
      </c>
      <c r="E114" s="9">
        <v>4264.3500000000004</v>
      </c>
      <c r="F114" s="14">
        <v>5000</v>
      </c>
      <c r="G114" s="22">
        <v>5000</v>
      </c>
      <c r="H114" s="9">
        <v>5000</v>
      </c>
      <c r="I114" s="9">
        <v>5000</v>
      </c>
    </row>
    <row r="115" spans="1:9" ht="15" thickBot="1">
      <c r="A115" s="71" t="s">
        <v>47</v>
      </c>
      <c r="B115" s="71" t="s">
        <v>48</v>
      </c>
      <c r="C115" s="7" t="s">
        <v>14</v>
      </c>
      <c r="D115" s="8">
        <f t="shared" si="18"/>
        <v>32331.108550000001</v>
      </c>
      <c r="E115" s="9">
        <f>SUM(E117+E121)</f>
        <v>5649.0446499999998</v>
      </c>
      <c r="F115" s="14">
        <f>SUM(F117+F121)</f>
        <v>6637.2939000000006</v>
      </c>
      <c r="G115" s="22">
        <f>SUM(G117+G121)</f>
        <v>6681.59</v>
      </c>
      <c r="H115" s="9">
        <f>SUM(H117+H121)</f>
        <v>6681.59</v>
      </c>
      <c r="I115" s="9">
        <f>SUM(I117+I121)</f>
        <v>6681.59</v>
      </c>
    </row>
    <row r="116" spans="1:9" ht="18" customHeight="1" thickBot="1">
      <c r="A116" s="72"/>
      <c r="B116" s="72"/>
      <c r="C116" s="7" t="s">
        <v>15</v>
      </c>
      <c r="D116" s="8"/>
      <c r="E116" s="9"/>
      <c r="F116" s="14"/>
      <c r="G116" s="22"/>
      <c r="H116" s="9"/>
      <c r="I116" s="9"/>
    </row>
    <row r="117" spans="1:9" ht="42" customHeight="1" thickBot="1">
      <c r="A117" s="72"/>
      <c r="B117" s="72"/>
      <c r="C117" s="7" t="s">
        <v>16</v>
      </c>
      <c r="D117" s="8">
        <f t="shared" si="18"/>
        <v>31341.108550000001</v>
      </c>
      <c r="E117" s="9">
        <f>SUM(E118+E119+E120)</f>
        <v>5469.0446499999998</v>
      </c>
      <c r="F117" s="14">
        <f>SUM(F118+F119+F120)</f>
        <v>6457.2939000000006</v>
      </c>
      <c r="G117" s="22">
        <f>SUM(G118+G119+G120)</f>
        <v>6471.59</v>
      </c>
      <c r="H117" s="9">
        <f>SUM(H118+H119+H120)</f>
        <v>6471.59</v>
      </c>
      <c r="I117" s="9">
        <f>SUM(I118+I119+I120)</f>
        <v>6471.59</v>
      </c>
    </row>
    <row r="118" spans="1:9" ht="18" customHeight="1" thickBot="1">
      <c r="A118" s="72"/>
      <c r="B118" s="72"/>
      <c r="C118" s="7" t="s">
        <v>17</v>
      </c>
      <c r="D118" s="8">
        <f t="shared" si="18"/>
        <v>22215.289550000001</v>
      </c>
      <c r="E118" s="9">
        <v>5287.94265</v>
      </c>
      <c r="F118" s="14">
        <v>3978.1469000000002</v>
      </c>
      <c r="G118" s="22">
        <v>4316.3999999999996</v>
      </c>
      <c r="H118" s="9">
        <v>4316.3999999999996</v>
      </c>
      <c r="I118" s="9">
        <v>4316.3999999999996</v>
      </c>
    </row>
    <row r="119" spans="1:9" ht="27" customHeight="1" thickBot="1">
      <c r="A119" s="72"/>
      <c r="B119" s="72"/>
      <c r="C119" s="7" t="s">
        <v>18</v>
      </c>
      <c r="D119" s="8">
        <f t="shared" si="18"/>
        <v>9125.8189999999995</v>
      </c>
      <c r="E119" s="9">
        <v>181.102</v>
      </c>
      <c r="F119" s="14">
        <v>2479.1469999999999</v>
      </c>
      <c r="G119" s="22">
        <v>2155.19</v>
      </c>
      <c r="H119" s="9">
        <v>2155.19</v>
      </c>
      <c r="I119" s="9">
        <v>2155.19</v>
      </c>
    </row>
    <row r="120" spans="1:9" ht="15.75" customHeight="1" thickBot="1">
      <c r="A120" s="72"/>
      <c r="B120" s="72"/>
      <c r="C120" s="7" t="s">
        <v>19</v>
      </c>
      <c r="D120" s="8">
        <f t="shared" si="18"/>
        <v>0</v>
      </c>
      <c r="E120" s="9"/>
      <c r="F120" s="14"/>
      <c r="G120" s="22"/>
      <c r="H120" s="9"/>
      <c r="I120" s="9"/>
    </row>
    <row r="121" spans="1:9" ht="30" customHeight="1" thickBot="1">
      <c r="A121" s="73"/>
      <c r="B121" s="73"/>
      <c r="C121" s="7" t="s">
        <v>20</v>
      </c>
      <c r="D121" s="8">
        <f t="shared" si="18"/>
        <v>990</v>
      </c>
      <c r="E121" s="9">
        <v>180</v>
      </c>
      <c r="F121" s="14">
        <v>180</v>
      </c>
      <c r="G121" s="22">
        <v>210</v>
      </c>
      <c r="H121" s="9">
        <v>210</v>
      </c>
      <c r="I121" s="9">
        <v>210</v>
      </c>
    </row>
    <row r="122" spans="1:9" ht="15" thickBot="1">
      <c r="A122" s="71" t="s">
        <v>49</v>
      </c>
      <c r="B122" s="71" t="s">
        <v>50</v>
      </c>
      <c r="C122" s="7" t="s">
        <v>14</v>
      </c>
      <c r="D122" s="8">
        <f t="shared" si="18"/>
        <v>0</v>
      </c>
      <c r="E122" s="9"/>
      <c r="F122" s="14"/>
      <c r="G122" s="22"/>
      <c r="H122" s="9"/>
      <c r="I122" s="9"/>
    </row>
    <row r="123" spans="1:9" ht="17.25" customHeight="1" thickBot="1">
      <c r="A123" s="72"/>
      <c r="B123" s="72"/>
      <c r="C123" s="7" t="s">
        <v>15</v>
      </c>
      <c r="D123" s="8">
        <f t="shared" si="18"/>
        <v>0</v>
      </c>
      <c r="E123" s="9"/>
      <c r="F123" s="14"/>
      <c r="G123" s="22"/>
      <c r="H123" s="9"/>
      <c r="I123" s="9"/>
    </row>
    <row r="124" spans="1:9" ht="42" customHeight="1" thickBot="1">
      <c r="A124" s="72"/>
      <c r="B124" s="72"/>
      <c r="C124" s="7" t="s">
        <v>16</v>
      </c>
      <c r="D124" s="8">
        <f t="shared" si="18"/>
        <v>0</v>
      </c>
      <c r="E124" s="9"/>
      <c r="F124" s="14"/>
      <c r="G124" s="22"/>
      <c r="H124" s="9"/>
      <c r="I124" s="9"/>
    </row>
    <row r="125" spans="1:9" ht="19.5" customHeight="1" thickBot="1">
      <c r="A125" s="72"/>
      <c r="B125" s="72"/>
      <c r="C125" s="7" t="s">
        <v>17</v>
      </c>
      <c r="D125" s="8">
        <f t="shared" si="18"/>
        <v>0</v>
      </c>
      <c r="E125" s="9"/>
      <c r="F125" s="14"/>
      <c r="G125" s="22"/>
      <c r="H125" s="9"/>
      <c r="I125" s="9"/>
    </row>
    <row r="126" spans="1:9" ht="27" customHeight="1" thickBot="1">
      <c r="A126" s="72"/>
      <c r="B126" s="72"/>
      <c r="C126" s="7" t="s">
        <v>18</v>
      </c>
      <c r="D126" s="8">
        <f t="shared" si="18"/>
        <v>0</v>
      </c>
      <c r="E126" s="9"/>
      <c r="F126" s="14"/>
      <c r="G126" s="22"/>
      <c r="H126" s="9"/>
      <c r="I126" s="9"/>
    </row>
    <row r="127" spans="1:9" ht="17.25" customHeight="1" thickBot="1">
      <c r="A127" s="72"/>
      <c r="B127" s="72"/>
      <c r="C127" s="7" t="s">
        <v>19</v>
      </c>
      <c r="D127" s="8">
        <f t="shared" si="18"/>
        <v>0</v>
      </c>
      <c r="E127" s="9"/>
      <c r="F127" s="14"/>
      <c r="G127" s="22"/>
      <c r="H127" s="9"/>
      <c r="I127" s="9"/>
    </row>
    <row r="128" spans="1:9" ht="30" customHeight="1" thickBot="1">
      <c r="A128" s="73"/>
      <c r="B128" s="73"/>
      <c r="C128" s="7" t="s">
        <v>20</v>
      </c>
      <c r="D128" s="8">
        <f t="shared" si="18"/>
        <v>0</v>
      </c>
      <c r="E128" s="9"/>
      <c r="F128" s="14"/>
      <c r="G128" s="22"/>
      <c r="H128" s="9"/>
      <c r="I128" s="9"/>
    </row>
    <row r="129" spans="1:9" ht="15" thickBot="1">
      <c r="A129" s="71" t="s">
        <v>51</v>
      </c>
      <c r="B129" s="71" t="s">
        <v>52</v>
      </c>
      <c r="C129" s="7" t="s">
        <v>14</v>
      </c>
      <c r="D129" s="8">
        <f t="shared" si="18"/>
        <v>0</v>
      </c>
      <c r="E129" s="9"/>
      <c r="F129" s="14"/>
      <c r="G129" s="22"/>
      <c r="H129" s="9"/>
      <c r="I129" s="9"/>
    </row>
    <row r="130" spans="1:9" ht="18.75" customHeight="1" thickBot="1">
      <c r="A130" s="72"/>
      <c r="B130" s="72"/>
      <c r="C130" s="7" t="s">
        <v>15</v>
      </c>
      <c r="D130" s="8">
        <f t="shared" si="18"/>
        <v>0</v>
      </c>
      <c r="E130" s="9"/>
      <c r="F130" s="14"/>
      <c r="G130" s="22"/>
      <c r="H130" s="9"/>
      <c r="I130" s="9"/>
    </row>
    <row r="131" spans="1:9" ht="42" customHeight="1" thickBot="1">
      <c r="A131" s="72"/>
      <c r="B131" s="72"/>
      <c r="C131" s="7" t="s">
        <v>16</v>
      </c>
      <c r="D131" s="8">
        <f t="shared" si="18"/>
        <v>0</v>
      </c>
      <c r="E131" s="9"/>
      <c r="F131" s="14"/>
      <c r="G131" s="22"/>
      <c r="H131" s="9"/>
      <c r="I131" s="9"/>
    </row>
    <row r="132" spans="1:9" ht="16.5" customHeight="1" thickBot="1">
      <c r="A132" s="72"/>
      <c r="B132" s="72"/>
      <c r="C132" s="7" t="s">
        <v>17</v>
      </c>
      <c r="D132" s="8">
        <f t="shared" si="18"/>
        <v>0</v>
      </c>
      <c r="E132" s="9"/>
      <c r="F132" s="14"/>
      <c r="G132" s="22"/>
      <c r="H132" s="9"/>
      <c r="I132" s="9"/>
    </row>
    <row r="133" spans="1:9" ht="29.25" customHeight="1" thickBot="1">
      <c r="A133" s="72"/>
      <c r="B133" s="72"/>
      <c r="C133" s="7" t="s">
        <v>18</v>
      </c>
      <c r="D133" s="8">
        <f t="shared" si="18"/>
        <v>0</v>
      </c>
      <c r="E133" s="9"/>
      <c r="F133" s="14"/>
      <c r="G133" s="22"/>
      <c r="H133" s="9"/>
      <c r="I133" s="9"/>
    </row>
    <row r="134" spans="1:9" ht="20.25" customHeight="1" thickBot="1">
      <c r="A134" s="72"/>
      <c r="B134" s="72"/>
      <c r="C134" s="7" t="s">
        <v>19</v>
      </c>
      <c r="D134" s="8">
        <f t="shared" si="18"/>
        <v>0</v>
      </c>
      <c r="E134" s="9"/>
      <c r="F134" s="14"/>
      <c r="G134" s="22"/>
      <c r="H134" s="9"/>
      <c r="I134" s="9"/>
    </row>
    <row r="135" spans="1:9" ht="29.25" customHeight="1" thickBot="1">
      <c r="A135" s="73"/>
      <c r="B135" s="73"/>
      <c r="C135" s="7" t="s">
        <v>20</v>
      </c>
      <c r="D135" s="8">
        <f t="shared" si="18"/>
        <v>0</v>
      </c>
      <c r="E135" s="9"/>
      <c r="F135" s="14"/>
      <c r="G135" s="22"/>
      <c r="H135" s="9"/>
      <c r="I135" s="9"/>
    </row>
    <row r="136" spans="1:9" ht="15" thickBot="1">
      <c r="A136" s="71" t="s">
        <v>53</v>
      </c>
      <c r="B136" s="71" t="s">
        <v>54</v>
      </c>
      <c r="C136" s="7" t="s">
        <v>14</v>
      </c>
      <c r="D136" s="8">
        <f t="shared" si="18"/>
        <v>628.94675999999993</v>
      </c>
      <c r="E136" s="9">
        <f>SUM(E138+E142)</f>
        <v>165.78948</v>
      </c>
      <c r="F136" s="14">
        <f>SUM(F138+F142)</f>
        <v>221.05264</v>
      </c>
      <c r="G136" s="22">
        <f>SUM(G138+G142)</f>
        <v>221.05264</v>
      </c>
      <c r="H136" s="9">
        <f t="shared" ref="H136:I136" si="28">SUM(H138+H142)</f>
        <v>10.526</v>
      </c>
      <c r="I136" s="9">
        <f t="shared" si="28"/>
        <v>10.526</v>
      </c>
    </row>
    <row r="137" spans="1:9" ht="15.75" customHeight="1" thickBot="1">
      <c r="A137" s="72"/>
      <c r="B137" s="72"/>
      <c r="C137" s="7" t="s">
        <v>15</v>
      </c>
      <c r="D137" s="8"/>
      <c r="E137" s="9"/>
      <c r="F137" s="14"/>
      <c r="G137" s="22"/>
      <c r="H137" s="9"/>
      <c r="I137" s="9"/>
    </row>
    <row r="138" spans="1:9" ht="42" customHeight="1" thickBot="1">
      <c r="A138" s="72"/>
      <c r="B138" s="72"/>
      <c r="C138" s="7" t="s">
        <v>16</v>
      </c>
      <c r="D138" s="8">
        <f t="shared" si="18"/>
        <v>628.94675999999993</v>
      </c>
      <c r="E138" s="9">
        <f>SUM(E139+E140+E141)</f>
        <v>165.78948</v>
      </c>
      <c r="F138" s="14">
        <f>SUM(F139+F140+F141)</f>
        <v>221.05264</v>
      </c>
      <c r="G138" s="22">
        <f>SUM(G139+G140+G141)</f>
        <v>221.05264</v>
      </c>
      <c r="H138" s="9">
        <f>SUM(H139+H140+H141)</f>
        <v>10.526</v>
      </c>
      <c r="I138" s="9">
        <f>SUM(I139+I140+I141)</f>
        <v>10.526</v>
      </c>
    </row>
    <row r="139" spans="1:9" ht="18.75" customHeight="1" thickBot="1">
      <c r="A139" s="72"/>
      <c r="B139" s="72"/>
      <c r="C139" s="7" t="s">
        <v>17</v>
      </c>
      <c r="D139" s="8">
        <f t="shared" si="18"/>
        <v>49.999380000000002</v>
      </c>
      <c r="E139" s="9">
        <v>7.8947399999999996</v>
      </c>
      <c r="F139" s="14">
        <v>10.52632</v>
      </c>
      <c r="G139" s="22">
        <v>10.52632</v>
      </c>
      <c r="H139" s="9">
        <v>10.526</v>
      </c>
      <c r="I139" s="9">
        <v>10.526</v>
      </c>
    </row>
    <row r="140" spans="1:9" ht="28.5" customHeight="1" thickBot="1">
      <c r="A140" s="72"/>
      <c r="B140" s="72"/>
      <c r="C140" s="7" t="s">
        <v>18</v>
      </c>
      <c r="D140" s="8">
        <f t="shared" si="18"/>
        <v>28.947379999999999</v>
      </c>
      <c r="E140" s="9">
        <v>7.8947399999999996</v>
      </c>
      <c r="F140" s="14">
        <v>10.52632</v>
      </c>
      <c r="G140" s="22">
        <v>10.52632</v>
      </c>
      <c r="H140" s="9"/>
      <c r="I140" s="9"/>
    </row>
    <row r="141" spans="1:9" ht="21" customHeight="1" thickBot="1">
      <c r="A141" s="72"/>
      <c r="B141" s="72"/>
      <c r="C141" s="7" t="s">
        <v>19</v>
      </c>
      <c r="D141" s="8">
        <f t="shared" si="18"/>
        <v>550</v>
      </c>
      <c r="E141" s="9">
        <v>150</v>
      </c>
      <c r="F141" s="14">
        <v>200</v>
      </c>
      <c r="G141" s="22">
        <v>200</v>
      </c>
      <c r="H141" s="9"/>
      <c r="I141" s="9"/>
    </row>
    <row r="142" spans="1:9" ht="29.25" customHeight="1" thickBot="1">
      <c r="A142" s="73"/>
      <c r="B142" s="73"/>
      <c r="C142" s="7" t="s">
        <v>20</v>
      </c>
      <c r="D142" s="8">
        <f t="shared" si="18"/>
        <v>0</v>
      </c>
      <c r="E142" s="9"/>
      <c r="F142" s="14"/>
      <c r="G142" s="22"/>
      <c r="H142" s="9"/>
      <c r="I142" s="9"/>
    </row>
    <row r="143" spans="1:9" ht="15" thickBot="1">
      <c r="A143" s="71" t="s">
        <v>55</v>
      </c>
      <c r="B143" s="71" t="s">
        <v>56</v>
      </c>
      <c r="C143" s="7" t="s">
        <v>14</v>
      </c>
      <c r="D143" s="8">
        <f t="shared" si="18"/>
        <v>0</v>
      </c>
      <c r="E143" s="9"/>
      <c r="F143" s="14"/>
      <c r="G143" s="22"/>
      <c r="H143" s="9"/>
      <c r="I143" s="9"/>
    </row>
    <row r="144" spans="1:9" ht="15" customHeight="1" thickBot="1">
      <c r="A144" s="72"/>
      <c r="B144" s="72"/>
      <c r="C144" s="7" t="s">
        <v>15</v>
      </c>
      <c r="D144" s="8"/>
      <c r="E144" s="9"/>
      <c r="F144" s="14"/>
      <c r="G144" s="22"/>
      <c r="H144" s="9"/>
      <c r="I144" s="9"/>
    </row>
    <row r="145" spans="1:9" ht="39.75" customHeight="1" thickBot="1">
      <c r="A145" s="72"/>
      <c r="B145" s="72"/>
      <c r="C145" s="7" t="s">
        <v>16</v>
      </c>
      <c r="D145" s="8">
        <f t="shared" ref="D145:D203" si="29">SUM(H145+G145+F145+E145+I145)</f>
        <v>0</v>
      </c>
      <c r="E145" s="9"/>
      <c r="F145" s="14"/>
      <c r="G145" s="22"/>
      <c r="H145" s="9"/>
      <c r="I145" s="9"/>
    </row>
    <row r="146" spans="1:9" ht="16.5" customHeight="1" thickBot="1">
      <c r="A146" s="72"/>
      <c r="B146" s="72"/>
      <c r="C146" s="7" t="s">
        <v>17</v>
      </c>
      <c r="D146" s="8">
        <f t="shared" si="29"/>
        <v>0</v>
      </c>
      <c r="E146" s="9"/>
      <c r="F146" s="14"/>
      <c r="G146" s="22"/>
      <c r="H146" s="9"/>
      <c r="I146" s="9"/>
    </row>
    <row r="147" spans="1:9" ht="29.25" customHeight="1" thickBot="1">
      <c r="A147" s="72"/>
      <c r="B147" s="72"/>
      <c r="C147" s="7" t="s">
        <v>18</v>
      </c>
      <c r="D147" s="8">
        <f t="shared" si="29"/>
        <v>0</v>
      </c>
      <c r="E147" s="9"/>
      <c r="F147" s="14"/>
      <c r="G147" s="22"/>
      <c r="H147" s="9"/>
      <c r="I147" s="9"/>
    </row>
    <row r="148" spans="1:9" ht="15.75" customHeight="1" thickBot="1">
      <c r="A148" s="72"/>
      <c r="B148" s="72"/>
      <c r="C148" s="7" t="s">
        <v>19</v>
      </c>
      <c r="D148" s="8">
        <f t="shared" si="29"/>
        <v>0</v>
      </c>
      <c r="E148" s="9"/>
      <c r="F148" s="14"/>
      <c r="G148" s="22"/>
      <c r="H148" s="9"/>
      <c r="I148" s="9"/>
    </row>
    <row r="149" spans="1:9" ht="29.25" customHeight="1" thickBot="1">
      <c r="A149" s="73"/>
      <c r="B149" s="73"/>
      <c r="C149" s="7" t="s">
        <v>20</v>
      </c>
      <c r="D149" s="8">
        <f t="shared" si="29"/>
        <v>0</v>
      </c>
      <c r="E149" s="9"/>
      <c r="F149" s="14"/>
      <c r="G149" s="22"/>
      <c r="H149" s="9"/>
      <c r="I149" s="9"/>
    </row>
    <row r="150" spans="1:9" ht="15" thickBot="1">
      <c r="A150" s="71" t="s">
        <v>57</v>
      </c>
      <c r="B150" s="71" t="s">
        <v>58</v>
      </c>
      <c r="C150" s="7" t="s">
        <v>14</v>
      </c>
      <c r="D150" s="8">
        <f t="shared" si="29"/>
        <v>1178.4949999999999</v>
      </c>
      <c r="E150" s="9">
        <v>330</v>
      </c>
      <c r="F150" s="14">
        <v>848.495</v>
      </c>
      <c r="G150" s="22"/>
      <c r="H150" s="9"/>
      <c r="I150" s="9"/>
    </row>
    <row r="151" spans="1:9" ht="15" customHeight="1" thickBot="1">
      <c r="A151" s="72"/>
      <c r="B151" s="72"/>
      <c r="C151" s="7" t="s">
        <v>15</v>
      </c>
      <c r="D151" s="8"/>
      <c r="E151" s="9"/>
      <c r="F151" s="14"/>
      <c r="G151" s="22"/>
      <c r="H151" s="9"/>
      <c r="I151" s="9"/>
    </row>
    <row r="152" spans="1:9" ht="39" customHeight="1" thickBot="1">
      <c r="A152" s="72"/>
      <c r="B152" s="72"/>
      <c r="C152" s="7" t="s">
        <v>16</v>
      </c>
      <c r="D152" s="8">
        <f t="shared" si="29"/>
        <v>1178.4949999999999</v>
      </c>
      <c r="E152" s="9">
        <v>330</v>
      </c>
      <c r="F152" s="14">
        <v>848.495</v>
      </c>
      <c r="G152" s="22"/>
      <c r="H152" s="9"/>
      <c r="I152" s="9"/>
    </row>
    <row r="153" spans="1:9" ht="19.5" customHeight="1" thickBot="1">
      <c r="A153" s="72"/>
      <c r="B153" s="72"/>
      <c r="C153" s="7" t="s">
        <v>17</v>
      </c>
      <c r="D153" s="8">
        <f t="shared" si="29"/>
        <v>1178.4949999999999</v>
      </c>
      <c r="E153" s="9">
        <v>330</v>
      </c>
      <c r="F153" s="14">
        <v>848.495</v>
      </c>
      <c r="G153" s="22"/>
      <c r="H153" s="9"/>
      <c r="I153" s="9"/>
    </row>
    <row r="154" spans="1:9" ht="27" customHeight="1" thickBot="1">
      <c r="A154" s="72"/>
      <c r="B154" s="72"/>
      <c r="C154" s="7" t="s">
        <v>18</v>
      </c>
      <c r="D154" s="8">
        <f t="shared" si="29"/>
        <v>0</v>
      </c>
      <c r="E154" s="9"/>
      <c r="F154" s="14"/>
      <c r="G154" s="22"/>
      <c r="H154" s="9"/>
      <c r="I154" s="9"/>
    </row>
    <row r="155" spans="1:9" ht="18.75" customHeight="1" thickBot="1">
      <c r="A155" s="72"/>
      <c r="B155" s="72"/>
      <c r="C155" s="7" t="s">
        <v>19</v>
      </c>
      <c r="D155" s="8">
        <f t="shared" si="29"/>
        <v>0</v>
      </c>
      <c r="E155" s="9"/>
      <c r="F155" s="14"/>
      <c r="G155" s="22"/>
      <c r="H155" s="9"/>
      <c r="I155" s="9"/>
    </row>
    <row r="156" spans="1:9" ht="30" customHeight="1" thickBot="1">
      <c r="A156" s="73"/>
      <c r="B156" s="73"/>
      <c r="C156" s="7" t="s">
        <v>20</v>
      </c>
      <c r="D156" s="8">
        <f t="shared" si="29"/>
        <v>0</v>
      </c>
      <c r="E156" s="9"/>
      <c r="F156" s="14"/>
      <c r="G156" s="22"/>
      <c r="H156" s="9"/>
      <c r="I156" s="9"/>
    </row>
    <row r="157" spans="1:9" ht="15" thickBot="1">
      <c r="A157" s="71" t="s">
        <v>59</v>
      </c>
      <c r="B157" s="68" t="s">
        <v>60</v>
      </c>
      <c r="C157" s="7" t="s">
        <v>14</v>
      </c>
      <c r="D157" s="8">
        <f t="shared" si="29"/>
        <v>0</v>
      </c>
      <c r="E157" s="9"/>
      <c r="F157" s="14"/>
      <c r="G157" s="22"/>
      <c r="H157" s="9"/>
      <c r="I157" s="9"/>
    </row>
    <row r="158" spans="1:9" ht="15" customHeight="1" thickBot="1">
      <c r="A158" s="72"/>
      <c r="B158" s="69"/>
      <c r="C158" s="7" t="s">
        <v>15</v>
      </c>
      <c r="D158" s="8"/>
      <c r="E158" s="9"/>
      <c r="F158" s="14"/>
      <c r="G158" s="22"/>
      <c r="H158" s="9"/>
      <c r="I158" s="9"/>
    </row>
    <row r="159" spans="1:9" ht="42.75" customHeight="1" thickBot="1">
      <c r="A159" s="72"/>
      <c r="B159" s="69"/>
      <c r="C159" s="7" t="s">
        <v>16</v>
      </c>
      <c r="D159" s="8">
        <f t="shared" si="29"/>
        <v>0</v>
      </c>
      <c r="E159" s="9"/>
      <c r="F159" s="14"/>
      <c r="G159" s="22"/>
      <c r="H159" s="9"/>
      <c r="I159" s="9"/>
    </row>
    <row r="160" spans="1:9" ht="16.5" customHeight="1" thickBot="1">
      <c r="A160" s="72"/>
      <c r="B160" s="69"/>
      <c r="C160" s="7" t="s">
        <v>17</v>
      </c>
      <c r="D160" s="8">
        <f t="shared" si="29"/>
        <v>0</v>
      </c>
      <c r="E160" s="9"/>
      <c r="F160" s="14"/>
      <c r="G160" s="22"/>
      <c r="H160" s="9"/>
      <c r="I160" s="9"/>
    </row>
    <row r="161" spans="1:9" ht="29.25" customHeight="1" thickBot="1">
      <c r="A161" s="72"/>
      <c r="B161" s="69"/>
      <c r="C161" s="7" t="s">
        <v>18</v>
      </c>
      <c r="D161" s="8">
        <f t="shared" si="29"/>
        <v>0</v>
      </c>
      <c r="E161" s="9"/>
      <c r="F161" s="14"/>
      <c r="G161" s="22"/>
      <c r="H161" s="9"/>
      <c r="I161" s="9"/>
    </row>
    <row r="162" spans="1:9" ht="18" customHeight="1" thickBot="1">
      <c r="A162" s="72"/>
      <c r="B162" s="69"/>
      <c r="C162" s="7" t="s">
        <v>19</v>
      </c>
      <c r="D162" s="8">
        <f t="shared" si="29"/>
        <v>0</v>
      </c>
      <c r="E162" s="9"/>
      <c r="F162" s="14"/>
      <c r="G162" s="22"/>
      <c r="H162" s="9"/>
      <c r="I162" s="9"/>
    </row>
    <row r="163" spans="1:9" ht="30.75" customHeight="1" thickBot="1">
      <c r="A163" s="73"/>
      <c r="B163" s="70"/>
      <c r="C163" s="7" t="s">
        <v>20</v>
      </c>
      <c r="D163" s="8">
        <f t="shared" si="29"/>
        <v>0</v>
      </c>
      <c r="E163" s="9"/>
      <c r="F163" s="14"/>
      <c r="G163" s="22"/>
      <c r="H163" s="9"/>
      <c r="I163" s="9"/>
    </row>
    <row r="164" spans="1:9" ht="15" thickBot="1">
      <c r="A164" s="71" t="s">
        <v>77</v>
      </c>
      <c r="B164" s="68" t="s">
        <v>78</v>
      </c>
      <c r="C164" s="7" t="s">
        <v>14</v>
      </c>
      <c r="D164" s="8">
        <f t="shared" si="29"/>
        <v>2258.0575899999999</v>
      </c>
      <c r="E164" s="9">
        <v>1508</v>
      </c>
      <c r="F164" s="14">
        <f>SUM(F166)</f>
        <v>750.05759</v>
      </c>
      <c r="G164" s="22"/>
      <c r="H164" s="9"/>
      <c r="I164" s="9"/>
    </row>
    <row r="165" spans="1:9" ht="15" customHeight="1" thickBot="1">
      <c r="A165" s="72"/>
      <c r="B165" s="69"/>
      <c r="C165" s="7" t="s">
        <v>15</v>
      </c>
      <c r="D165" s="8"/>
      <c r="E165" s="9"/>
      <c r="F165" s="14"/>
      <c r="G165" s="22"/>
      <c r="H165" s="9"/>
      <c r="I165" s="9"/>
    </row>
    <row r="166" spans="1:9" ht="42.75" customHeight="1" thickBot="1">
      <c r="A166" s="72"/>
      <c r="B166" s="69"/>
      <c r="C166" s="7" t="s">
        <v>16</v>
      </c>
      <c r="D166" s="8">
        <f t="shared" si="29"/>
        <v>2258.0575899999999</v>
      </c>
      <c r="E166" s="9">
        <v>1508</v>
      </c>
      <c r="F166" s="14">
        <v>750.05759</v>
      </c>
      <c r="G166" s="22"/>
      <c r="H166" s="9"/>
      <c r="I166" s="9"/>
    </row>
    <row r="167" spans="1:9" ht="16.5" customHeight="1" thickBot="1">
      <c r="A167" s="72"/>
      <c r="B167" s="69"/>
      <c r="C167" s="7" t="s">
        <v>17</v>
      </c>
      <c r="D167" s="8">
        <f t="shared" si="29"/>
        <v>0</v>
      </c>
      <c r="E167" s="9"/>
      <c r="F167" s="14"/>
      <c r="G167" s="22"/>
      <c r="H167" s="9"/>
      <c r="I167" s="9"/>
    </row>
    <row r="168" spans="1:9" ht="29.25" customHeight="1" thickBot="1">
      <c r="A168" s="72"/>
      <c r="B168" s="69"/>
      <c r="C168" s="7" t="s">
        <v>18</v>
      </c>
      <c r="D168" s="8">
        <f t="shared" si="29"/>
        <v>2258.0575899999999</v>
      </c>
      <c r="E168" s="9">
        <v>1508</v>
      </c>
      <c r="F168" s="14">
        <v>750.05759</v>
      </c>
      <c r="G168" s="22"/>
      <c r="H168" s="9"/>
      <c r="I168" s="9"/>
    </row>
    <row r="169" spans="1:9" ht="18" customHeight="1" thickBot="1">
      <c r="A169" s="72"/>
      <c r="B169" s="69"/>
      <c r="C169" s="7" t="s">
        <v>19</v>
      </c>
      <c r="D169" s="8">
        <f t="shared" si="29"/>
        <v>0</v>
      </c>
      <c r="E169" s="9"/>
      <c r="F169" s="14"/>
      <c r="G169" s="22"/>
      <c r="H169" s="9"/>
      <c r="I169" s="9"/>
    </row>
    <row r="170" spans="1:9" ht="30.75" customHeight="1" thickBot="1">
      <c r="A170" s="73"/>
      <c r="B170" s="70"/>
      <c r="C170" s="7" t="s">
        <v>20</v>
      </c>
      <c r="D170" s="8">
        <f t="shared" si="29"/>
        <v>0</v>
      </c>
      <c r="E170" s="9"/>
      <c r="F170" s="14"/>
      <c r="G170" s="22"/>
      <c r="H170" s="9"/>
      <c r="I170" s="9"/>
    </row>
    <row r="171" spans="1:9" ht="15" thickBot="1">
      <c r="A171" s="71" t="s">
        <v>80</v>
      </c>
      <c r="B171" s="68" t="s">
        <v>79</v>
      </c>
      <c r="C171" s="7" t="s">
        <v>14</v>
      </c>
      <c r="D171" s="8">
        <f t="shared" si="29"/>
        <v>775</v>
      </c>
      <c r="E171" s="9">
        <v>175</v>
      </c>
      <c r="F171" s="14">
        <v>600</v>
      </c>
      <c r="G171" s="22"/>
      <c r="H171" s="9"/>
      <c r="I171" s="9"/>
    </row>
    <row r="172" spans="1:9" ht="15" customHeight="1" thickBot="1">
      <c r="A172" s="72"/>
      <c r="B172" s="69"/>
      <c r="C172" s="7" t="s">
        <v>15</v>
      </c>
      <c r="D172" s="8"/>
      <c r="E172" s="9"/>
      <c r="F172" s="14"/>
      <c r="G172" s="22"/>
      <c r="H172" s="9"/>
      <c r="I172" s="9"/>
    </row>
    <row r="173" spans="1:9" ht="42.75" customHeight="1" thickBot="1">
      <c r="A173" s="72"/>
      <c r="B173" s="69"/>
      <c r="C173" s="7" t="s">
        <v>16</v>
      </c>
      <c r="D173" s="8">
        <f t="shared" si="29"/>
        <v>775</v>
      </c>
      <c r="E173" s="9">
        <v>175</v>
      </c>
      <c r="F173" s="14">
        <v>600</v>
      </c>
      <c r="G173" s="22"/>
      <c r="H173" s="9"/>
      <c r="I173" s="9"/>
    </row>
    <row r="174" spans="1:9" ht="16.5" customHeight="1" thickBot="1">
      <c r="A174" s="72"/>
      <c r="B174" s="69"/>
      <c r="C174" s="7" t="s">
        <v>17</v>
      </c>
      <c r="D174" s="8">
        <f t="shared" si="29"/>
        <v>0</v>
      </c>
      <c r="E174" s="9"/>
      <c r="F174" s="14"/>
      <c r="G174" s="22"/>
      <c r="H174" s="9"/>
      <c r="I174" s="9"/>
    </row>
    <row r="175" spans="1:9" ht="29.25" customHeight="1" thickBot="1">
      <c r="A175" s="72"/>
      <c r="B175" s="69"/>
      <c r="C175" s="7" t="s">
        <v>18</v>
      </c>
      <c r="D175" s="8">
        <f t="shared" si="29"/>
        <v>775</v>
      </c>
      <c r="E175" s="9">
        <v>175</v>
      </c>
      <c r="F175" s="14">
        <v>600</v>
      </c>
      <c r="G175" s="22"/>
      <c r="H175" s="9"/>
      <c r="I175" s="9"/>
    </row>
    <row r="176" spans="1:9" ht="18" customHeight="1" thickBot="1">
      <c r="A176" s="72"/>
      <c r="B176" s="69"/>
      <c r="C176" s="7" t="s">
        <v>19</v>
      </c>
      <c r="D176" s="8">
        <f t="shared" si="29"/>
        <v>0</v>
      </c>
      <c r="E176" s="9"/>
      <c r="F176" s="14"/>
      <c r="G176" s="22"/>
      <c r="H176" s="9"/>
      <c r="I176" s="9"/>
    </row>
    <row r="177" spans="1:9" ht="30.75" customHeight="1" thickBot="1">
      <c r="A177" s="73"/>
      <c r="B177" s="70"/>
      <c r="C177" s="7" t="s">
        <v>20</v>
      </c>
      <c r="D177" s="8">
        <f t="shared" si="29"/>
        <v>0</v>
      </c>
      <c r="E177" s="9"/>
      <c r="F177" s="14"/>
      <c r="G177" s="22"/>
      <c r="H177" s="9"/>
      <c r="I177" s="9"/>
    </row>
    <row r="178" spans="1:9" ht="22.5" customHeight="1" thickBot="1">
      <c r="A178" s="77" t="s">
        <v>61</v>
      </c>
      <c r="B178" s="80" t="s">
        <v>62</v>
      </c>
      <c r="C178" s="6" t="s">
        <v>14</v>
      </c>
      <c r="D178" s="8">
        <f t="shared" si="29"/>
        <v>348555.56825000001</v>
      </c>
      <c r="E178" s="8">
        <f>SUM(E180+E184)</f>
        <v>60356.758620000001</v>
      </c>
      <c r="F178" s="13">
        <f t="shared" ref="F178:I178" si="30">SUM(F180+F184)</f>
        <v>73311.973490000004</v>
      </c>
      <c r="G178" s="21">
        <f t="shared" si="30"/>
        <v>71661.862580000015</v>
      </c>
      <c r="H178" s="8">
        <f t="shared" si="30"/>
        <v>71612.486780000007</v>
      </c>
      <c r="I178" s="8">
        <f t="shared" si="30"/>
        <v>71612.486780000007</v>
      </c>
    </row>
    <row r="179" spans="1:9" ht="15" customHeight="1" thickBot="1">
      <c r="A179" s="78"/>
      <c r="B179" s="81"/>
      <c r="C179" s="6" t="s">
        <v>15</v>
      </c>
      <c r="D179" s="8"/>
      <c r="E179" s="8"/>
      <c r="F179" s="13"/>
      <c r="G179" s="22"/>
      <c r="H179" s="9"/>
      <c r="I179" s="9"/>
    </row>
    <row r="180" spans="1:9" ht="40.5" customHeight="1" thickBot="1">
      <c r="A180" s="78"/>
      <c r="B180" s="81"/>
      <c r="C180" s="6" t="s">
        <v>16</v>
      </c>
      <c r="D180" s="8">
        <f t="shared" si="29"/>
        <v>348555.56825000001</v>
      </c>
      <c r="E180" s="8">
        <f>SUM(E181+E182+E183)</f>
        <v>60356.758620000001</v>
      </c>
      <c r="F180" s="13">
        <f t="shared" ref="F180:I180" si="31">SUM(F181+F182+F183)</f>
        <v>73311.973490000004</v>
      </c>
      <c r="G180" s="21">
        <f t="shared" si="31"/>
        <v>71661.862580000015</v>
      </c>
      <c r="H180" s="8">
        <f t="shared" si="31"/>
        <v>71612.486780000007</v>
      </c>
      <c r="I180" s="8">
        <f t="shared" si="31"/>
        <v>71612.486780000007</v>
      </c>
    </row>
    <row r="181" spans="1:9" ht="16.5" customHeight="1" thickBot="1">
      <c r="A181" s="78"/>
      <c r="B181" s="81"/>
      <c r="C181" s="6" t="s">
        <v>17</v>
      </c>
      <c r="D181" s="8">
        <f t="shared" si="29"/>
        <v>209457.22504000002</v>
      </c>
      <c r="E181" s="8">
        <f>SUM(E188+E195+E202)</f>
        <v>34098.8554</v>
      </c>
      <c r="F181" s="13">
        <f t="shared" ref="F181:I182" si="32">SUM(F188+F195+F202)</f>
        <v>39547.007640000003</v>
      </c>
      <c r="G181" s="21">
        <f t="shared" si="32"/>
        <v>45306.212600000006</v>
      </c>
      <c r="H181" s="8">
        <f t="shared" si="32"/>
        <v>45252.574700000005</v>
      </c>
      <c r="I181" s="8">
        <f t="shared" si="32"/>
        <v>45252.574700000005</v>
      </c>
    </row>
    <row r="182" spans="1:9" ht="27.75" customHeight="1" thickBot="1">
      <c r="A182" s="78"/>
      <c r="B182" s="81"/>
      <c r="C182" s="6" t="s">
        <v>18</v>
      </c>
      <c r="D182" s="8">
        <f t="shared" si="29"/>
        <v>139098.34321000002</v>
      </c>
      <c r="E182" s="8">
        <f>SUM(E189+E196+E203)</f>
        <v>26257.90322</v>
      </c>
      <c r="F182" s="13">
        <f t="shared" si="32"/>
        <v>33764.965850000001</v>
      </c>
      <c r="G182" s="21">
        <f>SUM(G189+G196+G203)</f>
        <v>26355.649980000002</v>
      </c>
      <c r="H182" s="8">
        <f t="shared" si="32"/>
        <v>26359.912080000002</v>
      </c>
      <c r="I182" s="8">
        <f t="shared" si="32"/>
        <v>26359.912080000002</v>
      </c>
    </row>
    <row r="183" spans="1:9" ht="16.5" customHeight="1" thickBot="1">
      <c r="A183" s="78"/>
      <c r="B183" s="81"/>
      <c r="C183" s="6" t="s">
        <v>19</v>
      </c>
      <c r="D183" s="8">
        <f t="shared" si="29"/>
        <v>0</v>
      </c>
      <c r="E183" s="8"/>
      <c r="F183" s="13"/>
      <c r="G183" s="22"/>
      <c r="H183" s="9"/>
      <c r="I183" s="9"/>
    </row>
    <row r="184" spans="1:9" ht="27.75" customHeight="1" thickBot="1">
      <c r="A184" s="79"/>
      <c r="B184" s="82"/>
      <c r="C184" s="6" t="s">
        <v>20</v>
      </c>
      <c r="D184" s="8">
        <f t="shared" si="29"/>
        <v>0</v>
      </c>
      <c r="E184" s="8"/>
      <c r="F184" s="13"/>
      <c r="G184" s="22"/>
      <c r="H184" s="9"/>
      <c r="I184" s="9"/>
    </row>
    <row r="185" spans="1:9" ht="18" customHeight="1" thickBot="1">
      <c r="A185" s="71" t="s">
        <v>63</v>
      </c>
      <c r="B185" s="71" t="s">
        <v>64</v>
      </c>
      <c r="C185" s="7" t="s">
        <v>14</v>
      </c>
      <c r="D185" s="8">
        <f t="shared" si="29"/>
        <v>239384.26977000001</v>
      </c>
      <c r="E185" s="9">
        <f>SUM(E187+E191)</f>
        <v>41044.156199999998</v>
      </c>
      <c r="F185" s="14">
        <f t="shared" ref="F185:I185" si="33">SUM(F187+F191)</f>
        <v>45495.744780000001</v>
      </c>
      <c r="G185" s="22">
        <f t="shared" si="33"/>
        <v>50986.722930000004</v>
      </c>
      <c r="H185" s="9">
        <f t="shared" si="33"/>
        <v>50928.822930000002</v>
      </c>
      <c r="I185" s="9">
        <f t="shared" si="33"/>
        <v>50928.822930000002</v>
      </c>
    </row>
    <row r="186" spans="1:9" ht="13.5" customHeight="1" thickBot="1">
      <c r="A186" s="72"/>
      <c r="B186" s="72"/>
      <c r="C186" s="7" t="s">
        <v>15</v>
      </c>
      <c r="D186" s="8"/>
      <c r="E186" s="9"/>
      <c r="F186" s="14"/>
      <c r="G186" s="22"/>
      <c r="H186" s="9"/>
      <c r="I186" s="9"/>
    </row>
    <row r="187" spans="1:9" ht="39.75" customHeight="1" thickBot="1">
      <c r="A187" s="72"/>
      <c r="B187" s="72"/>
      <c r="C187" s="7" t="s">
        <v>16</v>
      </c>
      <c r="D187" s="8">
        <f t="shared" si="29"/>
        <v>239384.26977000001</v>
      </c>
      <c r="E187" s="9">
        <f>SUM(E188+E189+E190)</f>
        <v>41044.156199999998</v>
      </c>
      <c r="F187" s="14">
        <f>SUM(F188+F189+F190)</f>
        <v>45495.744780000001</v>
      </c>
      <c r="G187" s="22">
        <f>SUM(G188+G189+G190)</f>
        <v>50986.722930000004</v>
      </c>
      <c r="H187" s="9">
        <f>SUM(H188+H189+H190)</f>
        <v>50928.822930000002</v>
      </c>
      <c r="I187" s="9">
        <f>SUM(I188+I189+I190)</f>
        <v>50928.822930000002</v>
      </c>
    </row>
    <row r="188" spans="1:9" ht="17.25" customHeight="1" thickBot="1">
      <c r="A188" s="72"/>
      <c r="B188" s="72"/>
      <c r="C188" s="7" t="s">
        <v>17</v>
      </c>
      <c r="D188" s="8">
        <f t="shared" si="29"/>
        <v>180226.71977000003</v>
      </c>
      <c r="E188" s="9">
        <v>29766.606199999998</v>
      </c>
      <c r="F188" s="14">
        <v>33525.744780000001</v>
      </c>
      <c r="G188" s="22">
        <v>39016.722930000004</v>
      </c>
      <c r="H188" s="9">
        <v>38958.822930000002</v>
      </c>
      <c r="I188" s="9">
        <v>38958.822930000002</v>
      </c>
    </row>
    <row r="189" spans="1:9" ht="28.5" customHeight="1" thickBot="1">
      <c r="A189" s="72"/>
      <c r="B189" s="72"/>
      <c r="C189" s="7" t="s">
        <v>18</v>
      </c>
      <c r="D189" s="8">
        <f t="shared" si="29"/>
        <v>59157.55</v>
      </c>
      <c r="E189" s="9">
        <v>11277.55</v>
      </c>
      <c r="F189" s="14">
        <v>11970</v>
      </c>
      <c r="G189" s="22">
        <v>11970</v>
      </c>
      <c r="H189" s="9">
        <v>11970</v>
      </c>
      <c r="I189" s="9">
        <v>11970</v>
      </c>
    </row>
    <row r="190" spans="1:9" ht="14.25" customHeight="1" thickBot="1">
      <c r="A190" s="72"/>
      <c r="B190" s="72"/>
      <c r="C190" s="7" t="s">
        <v>19</v>
      </c>
      <c r="D190" s="8">
        <f t="shared" si="29"/>
        <v>0</v>
      </c>
      <c r="E190" s="9">
        <v>0</v>
      </c>
      <c r="F190" s="14"/>
      <c r="G190" s="22"/>
      <c r="H190" s="9"/>
      <c r="I190" s="9"/>
    </row>
    <row r="191" spans="1:9" ht="30" customHeight="1" thickBot="1">
      <c r="A191" s="73"/>
      <c r="B191" s="73"/>
      <c r="C191" s="7" t="s">
        <v>20</v>
      </c>
      <c r="D191" s="8">
        <f t="shared" si="29"/>
        <v>0</v>
      </c>
      <c r="E191" s="9"/>
      <c r="F191" s="14"/>
      <c r="G191" s="22"/>
      <c r="H191" s="9"/>
      <c r="I191" s="9"/>
    </row>
    <row r="192" spans="1:9" ht="15" thickBot="1">
      <c r="A192" s="71" t="s">
        <v>65</v>
      </c>
      <c r="B192" s="71" t="s">
        <v>66</v>
      </c>
      <c r="C192" s="7" t="s">
        <v>14</v>
      </c>
      <c r="D192" s="8">
        <f t="shared" si="29"/>
        <v>0</v>
      </c>
      <c r="E192" s="9"/>
      <c r="F192" s="14"/>
      <c r="G192" s="22"/>
      <c r="H192" s="9"/>
      <c r="I192" s="9"/>
    </row>
    <row r="193" spans="1:9" ht="17.25" customHeight="1" thickBot="1">
      <c r="A193" s="72"/>
      <c r="B193" s="72"/>
      <c r="C193" s="7" t="s">
        <v>15</v>
      </c>
      <c r="D193" s="8"/>
      <c r="E193" s="9"/>
      <c r="F193" s="14"/>
      <c r="G193" s="22"/>
      <c r="H193" s="9"/>
      <c r="I193" s="9"/>
    </row>
    <row r="194" spans="1:9" ht="39.75" customHeight="1" thickBot="1">
      <c r="A194" s="72"/>
      <c r="B194" s="72"/>
      <c r="C194" s="7" t="s">
        <v>16</v>
      </c>
      <c r="D194" s="8">
        <f t="shared" si="29"/>
        <v>0</v>
      </c>
      <c r="E194" s="9"/>
      <c r="F194" s="14"/>
      <c r="G194" s="22"/>
      <c r="H194" s="9"/>
      <c r="I194" s="9"/>
    </row>
    <row r="195" spans="1:9" ht="13.5" customHeight="1" thickBot="1">
      <c r="A195" s="72"/>
      <c r="B195" s="72"/>
      <c r="C195" s="7" t="s">
        <v>17</v>
      </c>
      <c r="D195" s="8">
        <f t="shared" si="29"/>
        <v>0</v>
      </c>
      <c r="E195" s="9"/>
      <c r="F195" s="14"/>
      <c r="G195" s="22"/>
      <c r="H195" s="9"/>
      <c r="I195" s="9"/>
    </row>
    <row r="196" spans="1:9" ht="27.75" customHeight="1" thickBot="1">
      <c r="A196" s="72"/>
      <c r="B196" s="72"/>
      <c r="C196" s="7" t="s">
        <v>18</v>
      </c>
      <c r="D196" s="8">
        <f t="shared" si="29"/>
        <v>0</v>
      </c>
      <c r="E196" s="9"/>
      <c r="F196" s="14"/>
      <c r="G196" s="22"/>
      <c r="H196" s="9"/>
      <c r="I196" s="9"/>
    </row>
    <row r="197" spans="1:9" ht="17.25" customHeight="1" thickBot="1">
      <c r="A197" s="72"/>
      <c r="B197" s="72"/>
      <c r="C197" s="7" t="s">
        <v>19</v>
      </c>
      <c r="D197" s="8">
        <f t="shared" si="29"/>
        <v>0</v>
      </c>
      <c r="E197" s="9"/>
      <c r="F197" s="14"/>
      <c r="G197" s="22"/>
      <c r="H197" s="9"/>
      <c r="I197" s="9"/>
    </row>
    <row r="198" spans="1:9" ht="30" customHeight="1" thickBot="1">
      <c r="A198" s="73"/>
      <c r="B198" s="73"/>
      <c r="C198" s="7" t="s">
        <v>20</v>
      </c>
      <c r="D198" s="8">
        <f t="shared" si="29"/>
        <v>0</v>
      </c>
      <c r="E198" s="9"/>
      <c r="F198" s="14"/>
      <c r="G198" s="22"/>
      <c r="H198" s="9"/>
      <c r="I198" s="9"/>
    </row>
    <row r="199" spans="1:9" ht="15" thickBot="1">
      <c r="A199" s="71" t="s">
        <v>67</v>
      </c>
      <c r="B199" s="71" t="s">
        <v>68</v>
      </c>
      <c r="C199" s="7" t="s">
        <v>14</v>
      </c>
      <c r="D199" s="8">
        <f t="shared" si="29"/>
        <v>109171.29848000001</v>
      </c>
      <c r="E199" s="9">
        <f>SUM(E201+E205)</f>
        <v>19312.602420000003</v>
      </c>
      <c r="F199" s="14">
        <f t="shared" ref="F199:I199" si="34">SUM(F201+F205)</f>
        <v>27816.228709999999</v>
      </c>
      <c r="G199" s="22">
        <f t="shared" si="34"/>
        <v>20675.139650000001</v>
      </c>
      <c r="H199" s="9">
        <f t="shared" si="34"/>
        <v>20683.663850000001</v>
      </c>
      <c r="I199" s="9">
        <f t="shared" si="34"/>
        <v>20683.663850000001</v>
      </c>
    </row>
    <row r="200" spans="1:9" ht="15" customHeight="1" thickBot="1">
      <c r="A200" s="72"/>
      <c r="B200" s="72"/>
      <c r="C200" s="7" t="s">
        <v>15</v>
      </c>
      <c r="D200" s="8"/>
      <c r="E200" s="9"/>
      <c r="F200" s="14"/>
      <c r="G200" s="22"/>
      <c r="H200" s="9"/>
      <c r="I200" s="9"/>
    </row>
    <row r="201" spans="1:9" ht="40.5" customHeight="1" thickBot="1">
      <c r="A201" s="72"/>
      <c r="B201" s="72"/>
      <c r="C201" s="7" t="s">
        <v>16</v>
      </c>
      <c r="D201" s="8">
        <f t="shared" si="29"/>
        <v>109171.29848000001</v>
      </c>
      <c r="E201" s="9">
        <f>SUM(E202+E203+E204)</f>
        <v>19312.602420000003</v>
      </c>
      <c r="F201" s="14">
        <f t="shared" ref="F201:I201" si="35">SUM(F202+F203+F204)</f>
        <v>27816.228709999999</v>
      </c>
      <c r="G201" s="22">
        <f t="shared" si="35"/>
        <v>20675.139650000001</v>
      </c>
      <c r="H201" s="9">
        <f t="shared" si="35"/>
        <v>20683.663850000001</v>
      </c>
      <c r="I201" s="9">
        <f t="shared" si="35"/>
        <v>20683.663850000001</v>
      </c>
    </row>
    <row r="202" spans="1:9" ht="16.5" customHeight="1" thickBot="1">
      <c r="A202" s="72"/>
      <c r="B202" s="72"/>
      <c r="C202" s="7" t="s">
        <v>17</v>
      </c>
      <c r="D202" s="8">
        <f t="shared" si="29"/>
        <v>29230.505269999998</v>
      </c>
      <c r="E202" s="9">
        <f>4193.2492+139</f>
        <v>4332.2492000000002</v>
      </c>
      <c r="F202" s="14">
        <v>6021.2628599999998</v>
      </c>
      <c r="G202" s="22">
        <v>6289.4896699999999</v>
      </c>
      <c r="H202" s="9">
        <v>6293.7517699999999</v>
      </c>
      <c r="I202" s="9">
        <v>6293.7517699999999</v>
      </c>
    </row>
    <row r="203" spans="1:9" ht="27.75" customHeight="1" thickBot="1">
      <c r="A203" s="72"/>
      <c r="B203" s="72"/>
      <c r="C203" s="7" t="s">
        <v>18</v>
      </c>
      <c r="D203" s="8">
        <f t="shared" si="29"/>
        <v>79940.793210000003</v>
      </c>
      <c r="E203" s="9">
        <v>14980.353220000001</v>
      </c>
      <c r="F203" s="14">
        <v>21794.965850000001</v>
      </c>
      <c r="G203" s="22">
        <v>14385.64998</v>
      </c>
      <c r="H203" s="9">
        <v>14389.91208</v>
      </c>
      <c r="I203" s="9">
        <v>14389.91208</v>
      </c>
    </row>
    <row r="204" spans="1:9" ht="18" customHeight="1" thickBot="1">
      <c r="A204" s="72"/>
      <c r="B204" s="72"/>
      <c r="C204" s="7" t="s">
        <v>19</v>
      </c>
      <c r="D204" s="9">
        <f t="shared" ref="D204:D205" si="36">SUM(E204+F204+G204+H204+I204)</f>
        <v>0</v>
      </c>
      <c r="E204" s="9"/>
      <c r="F204" s="14"/>
      <c r="G204" s="22"/>
      <c r="H204" s="9"/>
      <c r="I204" s="9"/>
    </row>
    <row r="205" spans="1:9" ht="29.25" customHeight="1" thickBot="1">
      <c r="A205" s="73"/>
      <c r="B205" s="73"/>
      <c r="C205" s="7" t="s">
        <v>20</v>
      </c>
      <c r="D205" s="9">
        <f t="shared" si="36"/>
        <v>0</v>
      </c>
      <c r="E205" s="9"/>
      <c r="F205" s="14"/>
      <c r="G205" s="22"/>
      <c r="H205" s="9"/>
      <c r="I205" s="9"/>
    </row>
    <row r="206" spans="1:9" ht="15" thickBot="1">
      <c r="A206" s="77" t="s">
        <v>69</v>
      </c>
      <c r="B206" s="65" t="s">
        <v>70</v>
      </c>
      <c r="C206" s="6" t="s">
        <v>14</v>
      </c>
      <c r="D206" s="9"/>
      <c r="E206" s="9"/>
      <c r="F206" s="14"/>
      <c r="G206" s="22"/>
      <c r="H206" s="9"/>
      <c r="I206" s="9"/>
    </row>
    <row r="207" spans="1:9" ht="15.75" customHeight="1" thickBot="1">
      <c r="A207" s="78"/>
      <c r="B207" s="66"/>
      <c r="C207" s="6" t="s">
        <v>15</v>
      </c>
      <c r="D207" s="9"/>
      <c r="E207" s="9"/>
      <c r="F207" s="14"/>
      <c r="G207" s="22"/>
      <c r="H207" s="9"/>
      <c r="I207" s="9"/>
    </row>
    <row r="208" spans="1:9" ht="36.75" customHeight="1" thickBot="1">
      <c r="A208" s="78"/>
      <c r="B208" s="66"/>
      <c r="C208" s="6" t="s">
        <v>16</v>
      </c>
      <c r="D208" s="9"/>
      <c r="E208" s="9"/>
      <c r="F208" s="14"/>
      <c r="G208" s="22"/>
      <c r="H208" s="9"/>
      <c r="I208" s="9"/>
    </row>
    <row r="209" spans="1:9" ht="12.75" customHeight="1" thickBot="1">
      <c r="A209" s="78"/>
      <c r="B209" s="66"/>
      <c r="C209" s="6" t="s">
        <v>17</v>
      </c>
      <c r="D209" s="9"/>
      <c r="E209" s="9"/>
      <c r="F209" s="14"/>
      <c r="G209" s="22"/>
      <c r="H209" s="9"/>
      <c r="I209" s="9"/>
    </row>
    <row r="210" spans="1:9" ht="25.5" customHeight="1" thickBot="1">
      <c r="A210" s="78"/>
      <c r="B210" s="66"/>
      <c r="C210" s="6" t="s">
        <v>18</v>
      </c>
      <c r="D210" s="9"/>
      <c r="E210" s="9"/>
      <c r="F210" s="14"/>
      <c r="G210" s="22"/>
      <c r="H210" s="9"/>
      <c r="I210" s="9"/>
    </row>
    <row r="211" spans="1:9" ht="12.75" customHeight="1" thickBot="1">
      <c r="A211" s="78"/>
      <c r="B211" s="66"/>
      <c r="C211" s="6" t="s">
        <v>19</v>
      </c>
      <c r="D211" s="9"/>
      <c r="E211" s="9"/>
      <c r="F211" s="14"/>
      <c r="G211" s="22"/>
      <c r="H211" s="9"/>
      <c r="I211" s="9"/>
    </row>
    <row r="212" spans="1:9" ht="28.5" customHeight="1" thickBot="1">
      <c r="A212" s="79"/>
      <c r="B212" s="67"/>
      <c r="C212" s="6" t="s">
        <v>20</v>
      </c>
      <c r="D212" s="9"/>
      <c r="E212" s="9"/>
      <c r="F212" s="14"/>
      <c r="G212" s="22"/>
      <c r="H212" s="9"/>
      <c r="I212" s="9"/>
    </row>
    <row r="213" spans="1:9" ht="15" thickBot="1">
      <c r="A213" s="71" t="s">
        <v>71</v>
      </c>
      <c r="B213" s="68" t="s">
        <v>72</v>
      </c>
      <c r="C213" s="7" t="s">
        <v>14</v>
      </c>
      <c r="D213" s="9"/>
      <c r="E213" s="9"/>
      <c r="F213" s="14"/>
      <c r="G213" s="22"/>
      <c r="H213" s="9"/>
      <c r="I213" s="9"/>
    </row>
    <row r="214" spans="1:9" ht="12" customHeight="1" thickBot="1">
      <c r="A214" s="72"/>
      <c r="B214" s="69"/>
      <c r="C214" s="7" t="s">
        <v>15</v>
      </c>
      <c r="D214" s="9"/>
      <c r="E214" s="9"/>
      <c r="F214" s="14"/>
      <c r="G214" s="22"/>
      <c r="H214" s="9"/>
      <c r="I214" s="9"/>
    </row>
    <row r="215" spans="1:9" ht="37.5" customHeight="1" thickBot="1">
      <c r="A215" s="72"/>
      <c r="B215" s="69"/>
      <c r="C215" s="7" t="s">
        <v>16</v>
      </c>
      <c r="D215" s="9"/>
      <c r="E215" s="9"/>
      <c r="F215" s="14"/>
      <c r="G215" s="22"/>
      <c r="H215" s="9"/>
      <c r="I215" s="9"/>
    </row>
    <row r="216" spans="1:9" ht="15.75" customHeight="1" thickBot="1">
      <c r="A216" s="72"/>
      <c r="B216" s="69"/>
      <c r="C216" s="7" t="s">
        <v>17</v>
      </c>
      <c r="D216" s="9"/>
      <c r="E216" s="9"/>
      <c r="F216" s="14"/>
      <c r="G216" s="22"/>
      <c r="H216" s="9"/>
      <c r="I216" s="9"/>
    </row>
    <row r="217" spans="1:9" ht="23.25" customHeight="1" thickBot="1">
      <c r="A217" s="72"/>
      <c r="B217" s="69"/>
      <c r="C217" s="7" t="s">
        <v>18</v>
      </c>
      <c r="D217" s="9"/>
      <c r="E217" s="9"/>
      <c r="F217" s="14"/>
      <c r="G217" s="22"/>
      <c r="H217" s="9"/>
      <c r="I217" s="9"/>
    </row>
    <row r="218" spans="1:9" ht="13.5" customHeight="1" thickBot="1">
      <c r="A218" s="72"/>
      <c r="B218" s="69"/>
      <c r="C218" s="7" t="s">
        <v>19</v>
      </c>
      <c r="D218" s="9"/>
      <c r="E218" s="9"/>
      <c r="F218" s="14"/>
      <c r="G218" s="22"/>
      <c r="H218" s="9"/>
      <c r="I218" s="9"/>
    </row>
    <row r="219" spans="1:9" ht="27" customHeight="1" thickBot="1">
      <c r="A219" s="73"/>
      <c r="B219" s="70"/>
      <c r="C219" s="7" t="s">
        <v>20</v>
      </c>
      <c r="D219" s="9"/>
      <c r="E219" s="9"/>
      <c r="F219" s="14"/>
      <c r="G219" s="22"/>
      <c r="H219" s="9"/>
      <c r="I219" s="9"/>
    </row>
    <row r="220" spans="1:9" ht="15" thickBot="1">
      <c r="A220" s="77" t="s">
        <v>73</v>
      </c>
      <c r="B220" s="65" t="s">
        <v>74</v>
      </c>
      <c r="C220" s="6" t="s">
        <v>14</v>
      </c>
      <c r="D220" s="9"/>
      <c r="E220" s="9"/>
      <c r="F220" s="14"/>
      <c r="G220" s="22"/>
      <c r="H220" s="9"/>
      <c r="I220" s="9"/>
    </row>
    <row r="221" spans="1:9" ht="17.25" customHeight="1" thickBot="1">
      <c r="A221" s="78"/>
      <c r="B221" s="66"/>
      <c r="C221" s="6" t="s">
        <v>15</v>
      </c>
      <c r="D221" s="9"/>
      <c r="E221" s="9"/>
      <c r="F221" s="14"/>
      <c r="G221" s="22"/>
      <c r="H221" s="9"/>
      <c r="I221" s="9"/>
    </row>
    <row r="222" spans="1:9" ht="37.5" customHeight="1" thickBot="1">
      <c r="A222" s="78"/>
      <c r="B222" s="66"/>
      <c r="C222" s="6" t="s">
        <v>16</v>
      </c>
      <c r="D222" s="9"/>
      <c r="E222" s="9"/>
      <c r="F222" s="14"/>
      <c r="G222" s="22"/>
      <c r="H222" s="9"/>
      <c r="I222" s="9"/>
    </row>
    <row r="223" spans="1:9" ht="15" customHeight="1" thickBot="1">
      <c r="A223" s="78"/>
      <c r="B223" s="66"/>
      <c r="C223" s="6" t="s">
        <v>17</v>
      </c>
      <c r="D223" s="9"/>
      <c r="E223" s="9"/>
      <c r="F223" s="14"/>
      <c r="G223" s="22"/>
      <c r="H223" s="9"/>
      <c r="I223" s="9"/>
    </row>
    <row r="224" spans="1:9" ht="25.5" customHeight="1" thickBot="1">
      <c r="A224" s="78"/>
      <c r="B224" s="66"/>
      <c r="C224" s="6" t="s">
        <v>18</v>
      </c>
      <c r="D224" s="9"/>
      <c r="E224" s="9"/>
      <c r="F224" s="14"/>
      <c r="G224" s="22"/>
      <c r="H224" s="9"/>
      <c r="I224" s="9"/>
    </row>
    <row r="225" spans="1:9" ht="12.75" customHeight="1" thickBot="1">
      <c r="A225" s="78"/>
      <c r="B225" s="66"/>
      <c r="C225" s="6" t="s">
        <v>19</v>
      </c>
      <c r="D225" s="9"/>
      <c r="E225" s="9"/>
      <c r="F225" s="14"/>
      <c r="G225" s="22"/>
      <c r="H225" s="9"/>
      <c r="I225" s="9"/>
    </row>
    <row r="226" spans="1:9" ht="26.25" customHeight="1" thickBot="1">
      <c r="A226" s="79"/>
      <c r="B226" s="67"/>
      <c r="C226" s="6" t="s">
        <v>20</v>
      </c>
      <c r="D226" s="9"/>
      <c r="E226" s="9"/>
      <c r="F226" s="14"/>
      <c r="G226" s="22"/>
      <c r="H226" s="9"/>
      <c r="I226" s="9"/>
    </row>
    <row r="227" spans="1:9" ht="15" thickBot="1">
      <c r="A227" s="71" t="s">
        <v>75</v>
      </c>
      <c r="B227" s="68" t="s">
        <v>76</v>
      </c>
      <c r="C227" s="7" t="s">
        <v>14</v>
      </c>
      <c r="D227" s="9"/>
      <c r="E227" s="9"/>
      <c r="F227" s="14"/>
      <c r="G227" s="22"/>
      <c r="H227" s="9"/>
      <c r="I227" s="9"/>
    </row>
    <row r="228" spans="1:9" ht="14.25" customHeight="1" thickBot="1">
      <c r="A228" s="72"/>
      <c r="B228" s="69"/>
      <c r="C228" s="7" t="s">
        <v>15</v>
      </c>
      <c r="D228" s="9"/>
      <c r="E228" s="9"/>
      <c r="F228" s="14"/>
      <c r="G228" s="22"/>
      <c r="H228" s="9"/>
      <c r="I228" s="9"/>
    </row>
    <row r="229" spans="1:9" ht="39.75" customHeight="1" thickBot="1">
      <c r="A229" s="72"/>
      <c r="B229" s="69"/>
      <c r="C229" s="7" t="s">
        <v>16</v>
      </c>
      <c r="D229" s="9"/>
      <c r="E229" s="9"/>
      <c r="F229" s="14"/>
      <c r="G229" s="22"/>
      <c r="H229" s="9"/>
      <c r="I229" s="9"/>
    </row>
    <row r="230" spans="1:9" ht="15.75" customHeight="1" thickBot="1">
      <c r="A230" s="72"/>
      <c r="B230" s="69"/>
      <c r="C230" s="7" t="s">
        <v>17</v>
      </c>
      <c r="D230" s="9"/>
      <c r="E230" s="9"/>
      <c r="F230" s="14"/>
      <c r="G230" s="22"/>
      <c r="H230" s="9"/>
      <c r="I230" s="9"/>
    </row>
    <row r="231" spans="1:9" ht="27.75" customHeight="1" thickBot="1">
      <c r="A231" s="72"/>
      <c r="B231" s="69"/>
      <c r="C231" s="7" t="s">
        <v>18</v>
      </c>
      <c r="D231" s="9"/>
      <c r="E231" s="9"/>
      <c r="F231" s="14"/>
      <c r="G231" s="22"/>
      <c r="H231" s="9"/>
      <c r="I231" s="9"/>
    </row>
    <row r="232" spans="1:9" ht="14.25" customHeight="1" thickBot="1">
      <c r="A232" s="72"/>
      <c r="B232" s="69"/>
      <c r="C232" s="7" t="s">
        <v>19</v>
      </c>
      <c r="D232" s="9"/>
      <c r="E232" s="9"/>
      <c r="F232" s="14"/>
      <c r="G232" s="22"/>
      <c r="H232" s="9"/>
      <c r="I232" s="9"/>
    </row>
    <row r="233" spans="1:9" ht="26.25" customHeight="1" thickBot="1">
      <c r="A233" s="73"/>
      <c r="B233" s="70"/>
      <c r="C233" s="7" t="s">
        <v>20</v>
      </c>
      <c r="D233" s="9"/>
      <c r="E233" s="9"/>
      <c r="F233" s="14"/>
      <c r="G233" s="22"/>
      <c r="H233" s="9"/>
      <c r="I233" s="9"/>
    </row>
    <row r="234" spans="1:9">
      <c r="F234" s="18"/>
    </row>
  </sheetData>
  <mergeCells count="84">
    <mergeCell ref="A213:A219"/>
    <mergeCell ref="B213:B219"/>
    <mergeCell ref="A220:A226"/>
    <mergeCell ref="B220:B226"/>
    <mergeCell ref="A227:A233"/>
    <mergeCell ref="B227:B233"/>
    <mergeCell ref="A192:A198"/>
    <mergeCell ref="B192:B198"/>
    <mergeCell ref="A199:A205"/>
    <mergeCell ref="B199:B205"/>
    <mergeCell ref="A206:A212"/>
    <mergeCell ref="B206:B212"/>
    <mergeCell ref="A171:A177"/>
    <mergeCell ref="B171:B177"/>
    <mergeCell ref="A178:A184"/>
    <mergeCell ref="B178:B184"/>
    <mergeCell ref="A185:A191"/>
    <mergeCell ref="B185:B191"/>
    <mergeCell ref="A150:A156"/>
    <mergeCell ref="B150:B156"/>
    <mergeCell ref="A157:A163"/>
    <mergeCell ref="B157:B163"/>
    <mergeCell ref="A164:A170"/>
    <mergeCell ref="B164:B170"/>
    <mergeCell ref="A129:A135"/>
    <mergeCell ref="B129:B135"/>
    <mergeCell ref="A136:A142"/>
    <mergeCell ref="B136:B142"/>
    <mergeCell ref="A143:A149"/>
    <mergeCell ref="B143:B149"/>
    <mergeCell ref="C105:C106"/>
    <mergeCell ref="C108:C109"/>
    <mergeCell ref="C110:C111"/>
    <mergeCell ref="A115:A121"/>
    <mergeCell ref="B115:B121"/>
    <mergeCell ref="A122:A128"/>
    <mergeCell ref="B122:B128"/>
    <mergeCell ref="A91:A97"/>
    <mergeCell ref="B91:B97"/>
    <mergeCell ref="A98:A104"/>
    <mergeCell ref="B98:B104"/>
    <mergeCell ref="A105:A114"/>
    <mergeCell ref="B105:B114"/>
    <mergeCell ref="A70:A76"/>
    <mergeCell ref="B70:B76"/>
    <mergeCell ref="A77:A83"/>
    <mergeCell ref="B77:B83"/>
    <mergeCell ref="A84:A90"/>
    <mergeCell ref="B84:B90"/>
    <mergeCell ref="A49:A55"/>
    <mergeCell ref="B49:B55"/>
    <mergeCell ref="A56:A62"/>
    <mergeCell ref="B56:B62"/>
    <mergeCell ref="A63:A69"/>
    <mergeCell ref="B63:B69"/>
    <mergeCell ref="A28:A34"/>
    <mergeCell ref="B28:B34"/>
    <mergeCell ref="A35:A41"/>
    <mergeCell ref="B35:B41"/>
    <mergeCell ref="A42:A48"/>
    <mergeCell ref="B42:B48"/>
    <mergeCell ref="G12:G13"/>
    <mergeCell ref="H12:H13"/>
    <mergeCell ref="I12:I13"/>
    <mergeCell ref="A14:A20"/>
    <mergeCell ref="B14:B20"/>
    <mergeCell ref="D12:D13"/>
    <mergeCell ref="E12:E13"/>
    <mergeCell ref="F12:F13"/>
    <mergeCell ref="A21:A27"/>
    <mergeCell ref="B21:B27"/>
    <mergeCell ref="A12:A13"/>
    <mergeCell ref="B12:B13"/>
    <mergeCell ref="C12:C13"/>
    <mergeCell ref="A3:I3"/>
    <mergeCell ref="A4:I4"/>
    <mergeCell ref="A5:I5"/>
    <mergeCell ref="A6:I6"/>
    <mergeCell ref="A7:I7"/>
    <mergeCell ref="A9:A11"/>
    <mergeCell ref="B9:B11"/>
    <mergeCell ref="C9:C11"/>
    <mergeCell ref="D9:I9"/>
    <mergeCell ref="D10:D11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rowBreaks count="4" manualBreakCount="4">
    <brk id="55" max="16383" man="1"/>
    <brk id="104" max="16383" man="1"/>
    <brk id="163" max="16383" man="1"/>
    <brk id="2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238"/>
  <sheetViews>
    <sheetView tabSelected="1" view="pageBreakPreview" topLeftCell="A214" zoomScale="60" workbookViewId="0">
      <selection activeCell="G96" sqref="G96"/>
    </sheetView>
  </sheetViews>
  <sheetFormatPr defaultRowHeight="14.4"/>
  <cols>
    <col min="1" max="1" width="18.44140625" customWidth="1"/>
    <col min="2" max="2" width="27.6640625" customWidth="1"/>
    <col min="3" max="3" width="27" customWidth="1"/>
    <col min="4" max="4" width="15.88671875" customWidth="1"/>
    <col min="5" max="5" width="15.109375" customWidth="1"/>
    <col min="6" max="6" width="13.33203125" customWidth="1"/>
    <col min="7" max="7" width="15.109375" customWidth="1"/>
    <col min="8" max="8" width="13.109375" customWidth="1"/>
    <col min="9" max="9" width="14" customWidth="1"/>
  </cols>
  <sheetData>
    <row r="1" spans="1:9">
      <c r="I1" s="1" t="s">
        <v>0</v>
      </c>
    </row>
    <row r="2" spans="1:9" ht="7.5" customHeight="1">
      <c r="A2" s="15"/>
    </row>
    <row r="3" spans="1:9" ht="18">
      <c r="A3" s="83" t="s">
        <v>1</v>
      </c>
      <c r="B3" s="83"/>
      <c r="C3" s="83"/>
      <c r="D3" s="83"/>
      <c r="E3" s="83"/>
      <c r="F3" s="83"/>
      <c r="G3" s="83"/>
      <c r="H3" s="83"/>
      <c r="I3" s="83"/>
    </row>
    <row r="4" spans="1:9" ht="18">
      <c r="A4" s="83" t="s">
        <v>2</v>
      </c>
      <c r="B4" s="83"/>
      <c r="C4" s="83"/>
      <c r="D4" s="83"/>
      <c r="E4" s="83"/>
      <c r="F4" s="83"/>
      <c r="G4" s="83"/>
      <c r="H4" s="83"/>
      <c r="I4" s="83"/>
    </row>
    <row r="5" spans="1:9" ht="18">
      <c r="A5" s="83" t="s">
        <v>3</v>
      </c>
      <c r="B5" s="83"/>
      <c r="C5" s="83"/>
      <c r="D5" s="83"/>
      <c r="E5" s="83"/>
      <c r="F5" s="83"/>
      <c r="G5" s="83"/>
      <c r="H5" s="83"/>
      <c r="I5" s="83"/>
    </row>
    <row r="6" spans="1:9" ht="18">
      <c r="A6" s="83" t="s">
        <v>4</v>
      </c>
      <c r="B6" s="83"/>
      <c r="C6" s="83"/>
      <c r="D6" s="83"/>
      <c r="E6" s="83"/>
      <c r="F6" s="83"/>
      <c r="G6" s="83"/>
      <c r="H6" s="83"/>
      <c r="I6" s="83"/>
    </row>
    <row r="7" spans="1:9" ht="18">
      <c r="A7" s="83" t="s">
        <v>5</v>
      </c>
      <c r="B7" s="83"/>
      <c r="C7" s="83"/>
      <c r="D7" s="83"/>
      <c r="E7" s="83"/>
      <c r="F7" s="83"/>
      <c r="G7" s="83"/>
      <c r="H7" s="83"/>
      <c r="I7" s="83"/>
    </row>
    <row r="8" spans="1:9" ht="10.5" customHeight="1" thickBot="1">
      <c r="A8" s="2"/>
    </row>
    <row r="9" spans="1:9" ht="42" customHeight="1" thickBot="1">
      <c r="A9" s="56" t="s">
        <v>6</v>
      </c>
      <c r="B9" s="56" t="s">
        <v>7</v>
      </c>
      <c r="C9" s="56" t="s">
        <v>8</v>
      </c>
      <c r="D9" s="59" t="s">
        <v>9</v>
      </c>
      <c r="E9" s="60"/>
      <c r="F9" s="60"/>
      <c r="G9" s="60"/>
      <c r="H9" s="60"/>
      <c r="I9" s="61"/>
    </row>
    <row r="10" spans="1:9" ht="52.5" customHeight="1">
      <c r="A10" s="57"/>
      <c r="B10" s="57"/>
      <c r="C10" s="57"/>
      <c r="D10" s="56" t="s">
        <v>10</v>
      </c>
      <c r="E10" s="4">
        <v>2022</v>
      </c>
      <c r="F10" s="4">
        <v>2023</v>
      </c>
      <c r="G10" s="48">
        <v>2024</v>
      </c>
      <c r="H10" s="4">
        <v>2025</v>
      </c>
      <c r="I10" s="4">
        <v>2026</v>
      </c>
    </row>
    <row r="11" spans="1:9" ht="15" thickBot="1">
      <c r="A11" s="58"/>
      <c r="B11" s="58"/>
      <c r="C11" s="58"/>
      <c r="D11" s="58"/>
      <c r="E11" s="5" t="s">
        <v>11</v>
      </c>
      <c r="F11" s="5" t="s">
        <v>11</v>
      </c>
      <c r="G11" s="49" t="s">
        <v>11</v>
      </c>
      <c r="H11" s="5" t="s">
        <v>11</v>
      </c>
      <c r="I11" s="5" t="s">
        <v>11</v>
      </c>
    </row>
    <row r="12" spans="1:9" ht="9.75" customHeight="1">
      <c r="A12" s="56">
        <v>1</v>
      </c>
      <c r="B12" s="56">
        <v>2</v>
      </c>
      <c r="C12" s="56">
        <v>3</v>
      </c>
      <c r="D12" s="56">
        <v>4</v>
      </c>
      <c r="E12" s="56">
        <v>5</v>
      </c>
      <c r="F12" s="56">
        <v>6</v>
      </c>
      <c r="G12" s="86">
        <v>7</v>
      </c>
      <c r="H12" s="56">
        <v>8</v>
      </c>
      <c r="I12" s="56">
        <v>9</v>
      </c>
    </row>
    <row r="13" spans="1:9" ht="9" customHeight="1" thickBot="1">
      <c r="A13" s="58"/>
      <c r="B13" s="58"/>
      <c r="C13" s="58"/>
      <c r="D13" s="58"/>
      <c r="E13" s="58"/>
      <c r="F13" s="58"/>
      <c r="G13" s="87"/>
      <c r="H13" s="58"/>
      <c r="I13" s="58"/>
    </row>
    <row r="14" spans="1:9" ht="16.5" customHeight="1" thickBot="1">
      <c r="A14" s="62" t="s">
        <v>12</v>
      </c>
      <c r="B14" s="62" t="s">
        <v>13</v>
      </c>
      <c r="C14" s="6" t="s">
        <v>14</v>
      </c>
      <c r="D14" s="8">
        <f t="shared" ref="D14" si="0">SUM(H14+G14+F14+E14+I14)</f>
        <v>993843.35442999983</v>
      </c>
      <c r="E14" s="8">
        <f>SUM(E16+E20)</f>
        <v>176173.43267000001</v>
      </c>
      <c r="F14" s="13">
        <f>SUM(F16+F20)</f>
        <v>210371.45814</v>
      </c>
      <c r="G14" s="50">
        <f t="shared" ref="G14:I14" si="1">SUM(G16+G20)</f>
        <v>223632.43930000003</v>
      </c>
      <c r="H14" s="8">
        <f t="shared" si="1"/>
        <v>184735.34066999992</v>
      </c>
      <c r="I14" s="8">
        <f t="shared" si="1"/>
        <v>198930.6836499999</v>
      </c>
    </row>
    <row r="15" spans="1:9" ht="16.5" customHeight="1" thickBot="1">
      <c r="A15" s="63"/>
      <c r="B15" s="63"/>
      <c r="C15" s="6" t="s">
        <v>15</v>
      </c>
      <c r="D15" s="8"/>
      <c r="E15" s="8"/>
      <c r="F15" s="13"/>
      <c r="G15" s="50"/>
      <c r="H15" s="9"/>
      <c r="I15" s="9"/>
    </row>
    <row r="16" spans="1:9" ht="41.25" customHeight="1" thickBot="1">
      <c r="A16" s="63"/>
      <c r="B16" s="63"/>
      <c r="C16" s="6" t="s">
        <v>16</v>
      </c>
      <c r="D16" s="8">
        <f>SUM(H16+G16+F16+E16+I16)</f>
        <v>966153.35442999983</v>
      </c>
      <c r="E16" s="8">
        <f>SUM(E17+E18+E19)</f>
        <v>171293.43267000001</v>
      </c>
      <c r="F16" s="13">
        <f t="shared" ref="F16:I20" si="2">SUM(F23+F107+F184)</f>
        <v>204691.45814</v>
      </c>
      <c r="G16" s="50">
        <f t="shared" si="2"/>
        <v>217922.43930000003</v>
      </c>
      <c r="H16" s="8">
        <f t="shared" si="2"/>
        <v>179025.34066999992</v>
      </c>
      <c r="I16" s="8">
        <f t="shared" si="2"/>
        <v>193220.6836499999</v>
      </c>
    </row>
    <row r="17" spans="1:9" ht="21.75" customHeight="1" thickBot="1">
      <c r="A17" s="63"/>
      <c r="B17" s="63"/>
      <c r="C17" s="6" t="s">
        <v>17</v>
      </c>
      <c r="D17" s="8">
        <f t="shared" ref="D17:D80" si="3">SUM(H17+G17+F17+E17+I17)</f>
        <v>524577.12462999986</v>
      </c>
      <c r="E17" s="8">
        <f>SUM(E24+E108+E185)</f>
        <v>97218.512730000002</v>
      </c>
      <c r="F17" s="13">
        <f t="shared" si="2"/>
        <v>104859.72619</v>
      </c>
      <c r="G17" s="50">
        <f>SUM(G24+G108+G185)</f>
        <v>107184.86555</v>
      </c>
      <c r="H17" s="8">
        <f t="shared" si="2"/>
        <v>100559.33858999991</v>
      </c>
      <c r="I17" s="8">
        <f t="shared" si="2"/>
        <v>114754.6815699999</v>
      </c>
    </row>
    <row r="18" spans="1:9" ht="27.75" customHeight="1" thickBot="1">
      <c r="A18" s="63"/>
      <c r="B18" s="63"/>
      <c r="C18" s="6" t="s">
        <v>18</v>
      </c>
      <c r="D18" s="8">
        <f t="shared" si="3"/>
        <v>423871.34880000004</v>
      </c>
      <c r="E18" s="8">
        <f>SUM(E25+E109+E186)</f>
        <v>72283.874509999994</v>
      </c>
      <c r="F18" s="13">
        <f t="shared" si="2"/>
        <v>98897.232479999977</v>
      </c>
      <c r="G18" s="50">
        <f t="shared" si="2"/>
        <v>95758.23765000001</v>
      </c>
      <c r="H18" s="8">
        <f t="shared" si="2"/>
        <v>78466.002080000006</v>
      </c>
      <c r="I18" s="8">
        <f t="shared" si="2"/>
        <v>78466.002080000006</v>
      </c>
    </row>
    <row r="19" spans="1:9" ht="15.75" customHeight="1" thickBot="1">
      <c r="A19" s="63"/>
      <c r="B19" s="63"/>
      <c r="C19" s="6" t="s">
        <v>19</v>
      </c>
      <c r="D19" s="8">
        <f t="shared" si="3"/>
        <v>17704.881000000001</v>
      </c>
      <c r="E19" s="8">
        <f>SUM(E26+E110+E187)</f>
        <v>1791.0454300000001</v>
      </c>
      <c r="F19" s="13">
        <f t="shared" si="2"/>
        <v>934.49946999999997</v>
      </c>
      <c r="G19" s="50">
        <f t="shared" si="2"/>
        <v>14979.3361</v>
      </c>
      <c r="H19" s="8">
        <f t="shared" si="2"/>
        <v>0</v>
      </c>
      <c r="I19" s="8">
        <f t="shared" si="2"/>
        <v>0</v>
      </c>
    </row>
    <row r="20" spans="1:9" ht="29.25" customHeight="1" thickBot="1">
      <c r="A20" s="64"/>
      <c r="B20" s="64"/>
      <c r="C20" s="6" t="s">
        <v>20</v>
      </c>
      <c r="D20" s="8">
        <f t="shared" si="3"/>
        <v>27690</v>
      </c>
      <c r="E20" s="8">
        <f>SUM(E27+E111+E188)</f>
        <v>4880</v>
      </c>
      <c r="F20" s="13">
        <f t="shared" si="2"/>
        <v>5680</v>
      </c>
      <c r="G20" s="50">
        <f t="shared" si="2"/>
        <v>5710</v>
      </c>
      <c r="H20" s="8">
        <f t="shared" si="2"/>
        <v>5710</v>
      </c>
      <c r="I20" s="8">
        <f t="shared" si="2"/>
        <v>5710</v>
      </c>
    </row>
    <row r="21" spans="1:9" ht="19.5" customHeight="1" thickBot="1">
      <c r="A21" s="62" t="s">
        <v>21</v>
      </c>
      <c r="B21" s="65" t="s">
        <v>22</v>
      </c>
      <c r="C21" s="6" t="s">
        <v>14</v>
      </c>
      <c r="D21" s="8">
        <f t="shared" si="3"/>
        <v>251125.64277999997</v>
      </c>
      <c r="E21" s="8">
        <f>SUM(E23+E27)</f>
        <v>42523.454089999992</v>
      </c>
      <c r="F21" s="13">
        <f t="shared" ref="F21:I21" si="4">SUM(F23+F27)</f>
        <v>52805.619479999994</v>
      </c>
      <c r="G21" s="50">
        <f t="shared" si="4"/>
        <v>70478.292230000006</v>
      </c>
      <c r="H21" s="8">
        <f t="shared" si="4"/>
        <v>35561.466999999997</v>
      </c>
      <c r="I21" s="8">
        <f t="shared" si="4"/>
        <v>49756.809979999991</v>
      </c>
    </row>
    <row r="22" spans="1:9" ht="16.5" customHeight="1" thickBot="1">
      <c r="A22" s="63"/>
      <c r="B22" s="66"/>
      <c r="C22" s="6" t="s">
        <v>15</v>
      </c>
      <c r="D22" s="8"/>
      <c r="E22" s="8"/>
      <c r="F22" s="13"/>
      <c r="G22" s="50"/>
      <c r="H22" s="9"/>
      <c r="I22" s="9"/>
    </row>
    <row r="23" spans="1:9" ht="42" customHeight="1" thickBot="1">
      <c r="A23" s="63"/>
      <c r="B23" s="66"/>
      <c r="C23" s="6" t="s">
        <v>16</v>
      </c>
      <c r="D23" s="8">
        <f t="shared" si="3"/>
        <v>248629.94277999998</v>
      </c>
      <c r="E23" s="8">
        <f>SUM(E24+E25+E26)</f>
        <v>42087.804089999991</v>
      </c>
      <c r="F23" s="13">
        <f t="shared" ref="F23:I23" si="5">SUM(F24+F25+F26)</f>
        <v>52305.619479999994</v>
      </c>
      <c r="G23" s="50">
        <f t="shared" si="5"/>
        <v>69918.242230000003</v>
      </c>
      <c r="H23" s="8">
        <f t="shared" si="5"/>
        <v>35061.466999999997</v>
      </c>
      <c r="I23" s="8">
        <f t="shared" si="5"/>
        <v>49256.809979999991</v>
      </c>
    </row>
    <row r="24" spans="1:9" ht="16.5" customHeight="1" thickBot="1">
      <c r="A24" s="63"/>
      <c r="B24" s="66"/>
      <c r="C24" s="6" t="s">
        <v>17</v>
      </c>
      <c r="D24" s="8">
        <f t="shared" si="3"/>
        <v>117690.33016</v>
      </c>
      <c r="E24" s="8">
        <f t="shared" ref="E24:I27" si="6">SUM(E31+E38+E45+E52+E59+E66+E73+E80+E87+E94)</f>
        <v>21612.734109999998</v>
      </c>
      <c r="F24" s="13">
        <f t="shared" si="6"/>
        <v>22409.684289999997</v>
      </c>
      <c r="G24" s="50">
        <f>SUM(G31+G38+G45+G52+G59+G66+G73+G80+G87+G94+G101)</f>
        <v>23351.834779999997</v>
      </c>
      <c r="H24" s="8">
        <f t="shared" si="6"/>
        <v>18060.366999999998</v>
      </c>
      <c r="I24" s="8">
        <f t="shared" si="6"/>
        <v>32255.709979999996</v>
      </c>
    </row>
    <row r="25" spans="1:9" ht="30" customHeight="1" thickBot="1">
      <c r="A25" s="63"/>
      <c r="B25" s="66"/>
      <c r="C25" s="6" t="s">
        <v>18</v>
      </c>
      <c r="D25" s="8">
        <f t="shared" si="3"/>
        <v>113784.73162000001</v>
      </c>
      <c r="E25" s="8">
        <f t="shared" si="6"/>
        <v>18834.024549999998</v>
      </c>
      <c r="F25" s="13">
        <f>SUM(F32+F39+F46+F53+F60+F67+F74+F81+F88+F95)</f>
        <v>29161.435719999994</v>
      </c>
      <c r="G25" s="50">
        <f>SUM(G32+G39+G46+G53+G60+G67+G74+G81+G88+G95+G102)</f>
        <v>31787.071349999998</v>
      </c>
      <c r="H25" s="8">
        <f t="shared" si="6"/>
        <v>17001.099999999999</v>
      </c>
      <c r="I25" s="8">
        <f t="shared" si="6"/>
        <v>17001.099999999999</v>
      </c>
    </row>
    <row r="26" spans="1:9" ht="18.75" customHeight="1" thickBot="1">
      <c r="A26" s="63"/>
      <c r="B26" s="66"/>
      <c r="C26" s="6" t="s">
        <v>19</v>
      </c>
      <c r="D26" s="8">
        <f t="shared" si="3"/>
        <v>17154.881000000001</v>
      </c>
      <c r="E26" s="8">
        <f t="shared" si="6"/>
        <v>1641.0454300000001</v>
      </c>
      <c r="F26" s="13">
        <f t="shared" si="6"/>
        <v>734.49946999999997</v>
      </c>
      <c r="G26" s="50">
        <f>SUM(G33+G40+G47+G54+G61+G68+G75+G82+G89+G96)</f>
        <v>14779.3361</v>
      </c>
      <c r="H26" s="8">
        <f>SUM(H33+H40+H47+H54+H61+H68+H75+H82+H89+H96)</f>
        <v>0</v>
      </c>
      <c r="I26" s="8">
        <f t="shared" si="6"/>
        <v>0</v>
      </c>
    </row>
    <row r="27" spans="1:9" ht="27.6" customHeight="1" thickBot="1">
      <c r="A27" s="64"/>
      <c r="B27" s="67"/>
      <c r="C27" s="6" t="s">
        <v>20</v>
      </c>
      <c r="D27" s="8">
        <f t="shared" si="3"/>
        <v>2495.6999999999998</v>
      </c>
      <c r="E27" s="8">
        <f>SUM(E34+E41+E48+E55+E62+E69+E76+E83+E90+E97)</f>
        <v>435.65</v>
      </c>
      <c r="F27" s="13">
        <f t="shared" si="6"/>
        <v>500</v>
      </c>
      <c r="G27" s="50">
        <f>SUM(G34+G41+G48+G55+G62+G69+G76+G83+G90+G97)</f>
        <v>560.04999999999995</v>
      </c>
      <c r="H27" s="8">
        <f t="shared" si="6"/>
        <v>500</v>
      </c>
      <c r="I27" s="8">
        <f t="shared" si="6"/>
        <v>500</v>
      </c>
    </row>
    <row r="28" spans="1:9" ht="15" thickBot="1">
      <c r="A28" s="68" t="s">
        <v>23</v>
      </c>
      <c r="B28" s="68" t="s">
        <v>24</v>
      </c>
      <c r="C28" s="7" t="s">
        <v>14</v>
      </c>
      <c r="D28" s="8">
        <f t="shared" si="3"/>
        <v>20136.06612</v>
      </c>
      <c r="E28" s="9">
        <f>SUM(E30+E34)</f>
        <v>2509.3620000000001</v>
      </c>
      <c r="F28" s="14">
        <f t="shared" ref="F28:I28" si="7">SUM(F30+F34)</f>
        <v>2759.5321800000002</v>
      </c>
      <c r="G28" s="47">
        <f t="shared" si="7"/>
        <v>671.82896000000005</v>
      </c>
      <c r="H28" s="9">
        <f t="shared" si="7"/>
        <v>0</v>
      </c>
      <c r="I28" s="9">
        <f t="shared" si="7"/>
        <v>14195.342979999999</v>
      </c>
    </row>
    <row r="29" spans="1:9" ht="17.25" customHeight="1" thickBot="1">
      <c r="A29" s="69"/>
      <c r="B29" s="69"/>
      <c r="C29" s="7" t="s">
        <v>15</v>
      </c>
      <c r="D29" s="8"/>
      <c r="E29" s="9"/>
      <c r="F29" s="14"/>
      <c r="G29" s="47"/>
      <c r="H29" s="9"/>
      <c r="I29" s="9"/>
    </row>
    <row r="30" spans="1:9" ht="40.5" customHeight="1" thickBot="1">
      <c r="A30" s="69"/>
      <c r="B30" s="69"/>
      <c r="C30" s="7" t="s">
        <v>16</v>
      </c>
      <c r="D30" s="8">
        <f t="shared" si="3"/>
        <v>20136.06612</v>
      </c>
      <c r="E30" s="9">
        <f>SUM(E31+E32+E33)</f>
        <v>2509.3620000000001</v>
      </c>
      <c r="F30" s="14">
        <f>SUM(F31)</f>
        <v>2759.5321800000002</v>
      </c>
      <c r="G30" s="47">
        <f>SUM(G31)</f>
        <v>671.82896000000005</v>
      </c>
      <c r="H30" s="9"/>
      <c r="I30" s="14">
        <f>SUM(I31)</f>
        <v>14195.342979999999</v>
      </c>
    </row>
    <row r="31" spans="1:9" ht="16.5" customHeight="1" thickBot="1">
      <c r="A31" s="69"/>
      <c r="B31" s="69"/>
      <c r="C31" s="7" t="s">
        <v>17</v>
      </c>
      <c r="D31" s="8">
        <f t="shared" si="3"/>
        <v>20136.06612</v>
      </c>
      <c r="E31" s="9">
        <v>2509.3620000000001</v>
      </c>
      <c r="F31" s="14">
        <f>2748.70818+10.824</f>
        <v>2759.5321800000002</v>
      </c>
      <c r="G31" s="47">
        <v>671.82896000000005</v>
      </c>
      <c r="H31" s="9"/>
      <c r="I31" s="9">
        <v>14195.342979999999</v>
      </c>
    </row>
    <row r="32" spans="1:9" ht="26.25" customHeight="1" thickBot="1">
      <c r="A32" s="69"/>
      <c r="B32" s="69"/>
      <c r="C32" s="7" t="s">
        <v>18</v>
      </c>
      <c r="D32" s="8">
        <f t="shared" si="3"/>
        <v>0</v>
      </c>
      <c r="E32" s="9"/>
      <c r="F32" s="14"/>
      <c r="G32" s="47"/>
      <c r="H32" s="9"/>
      <c r="I32" s="9"/>
    </row>
    <row r="33" spans="1:9" ht="18" customHeight="1" thickBot="1">
      <c r="A33" s="69"/>
      <c r="B33" s="69"/>
      <c r="C33" s="7" t="s">
        <v>19</v>
      </c>
      <c r="D33" s="8">
        <f t="shared" si="3"/>
        <v>0</v>
      </c>
      <c r="E33" s="9"/>
      <c r="F33" s="14"/>
      <c r="G33" s="47"/>
      <c r="H33" s="9"/>
      <c r="I33" s="9"/>
    </row>
    <row r="34" spans="1:9" ht="29.25" customHeight="1" thickBot="1">
      <c r="A34" s="70"/>
      <c r="B34" s="70"/>
      <c r="C34" s="7" t="s">
        <v>20</v>
      </c>
      <c r="D34" s="8">
        <f t="shared" si="3"/>
        <v>0</v>
      </c>
      <c r="E34" s="9"/>
      <c r="F34" s="14"/>
      <c r="G34" s="47"/>
      <c r="H34" s="9"/>
      <c r="I34" s="9"/>
    </row>
    <row r="35" spans="1:9" ht="15" thickBot="1">
      <c r="A35" s="71" t="s">
        <v>25</v>
      </c>
      <c r="B35" s="68" t="s">
        <v>26</v>
      </c>
      <c r="C35" s="7" t="s">
        <v>14</v>
      </c>
      <c r="D35" s="8">
        <f t="shared" si="3"/>
        <v>19536.905870000002</v>
      </c>
      <c r="E35" s="9">
        <f t="shared" ref="E35:I35" si="8">SUM(E37+E41)</f>
        <v>2510.37581</v>
      </c>
      <c r="F35" s="14">
        <f t="shared" si="8"/>
        <v>6975.55</v>
      </c>
      <c r="G35" s="47">
        <f t="shared" si="8"/>
        <v>10050.98006</v>
      </c>
      <c r="H35" s="9">
        <f t="shared" si="8"/>
        <v>0</v>
      </c>
      <c r="I35" s="9">
        <f t="shared" si="8"/>
        <v>0</v>
      </c>
    </row>
    <row r="36" spans="1:9" ht="18" customHeight="1" thickBot="1">
      <c r="A36" s="72"/>
      <c r="B36" s="69"/>
      <c r="C36" s="7" t="s">
        <v>15</v>
      </c>
      <c r="D36" s="8"/>
      <c r="E36" s="9"/>
      <c r="F36" s="14"/>
      <c r="G36" s="47"/>
      <c r="H36" s="9"/>
      <c r="I36" s="9"/>
    </row>
    <row r="37" spans="1:9" ht="41.25" customHeight="1" thickBot="1">
      <c r="A37" s="72"/>
      <c r="B37" s="69"/>
      <c r="C37" s="7" t="s">
        <v>16</v>
      </c>
      <c r="D37" s="8">
        <f t="shared" si="3"/>
        <v>19536.905870000002</v>
      </c>
      <c r="E37" s="9">
        <f>SUM(E38+E39+E40)</f>
        <v>2510.37581</v>
      </c>
      <c r="F37" s="14">
        <f t="shared" ref="F37:I37" si="9">SUM(F38+F39+F40)</f>
        <v>6975.55</v>
      </c>
      <c r="G37" s="47">
        <f t="shared" si="9"/>
        <v>10050.98006</v>
      </c>
      <c r="H37" s="9">
        <f t="shared" si="9"/>
        <v>0</v>
      </c>
      <c r="I37" s="9">
        <f t="shared" si="9"/>
        <v>0</v>
      </c>
    </row>
    <row r="38" spans="1:9" ht="18.75" customHeight="1" thickBot="1">
      <c r="A38" s="72"/>
      <c r="B38" s="69"/>
      <c r="C38" s="7" t="s">
        <v>17</v>
      </c>
      <c r="D38" s="8">
        <f t="shared" si="3"/>
        <v>3038.20534</v>
      </c>
      <c r="E38" s="9">
        <v>251.03757999999999</v>
      </c>
      <c r="F38" s="14">
        <v>697.55499999999995</v>
      </c>
      <c r="G38" s="47">
        <v>2089.61276</v>
      </c>
      <c r="H38" s="9"/>
      <c r="I38" s="9"/>
    </row>
    <row r="39" spans="1:9" ht="31.5" customHeight="1" thickBot="1">
      <c r="A39" s="72"/>
      <c r="B39" s="69"/>
      <c r="C39" s="7" t="s">
        <v>18</v>
      </c>
      <c r="D39" s="8">
        <f t="shared" si="3"/>
        <v>16498.700530000002</v>
      </c>
      <c r="E39" s="9">
        <v>2259.3382299999998</v>
      </c>
      <c r="F39" s="14">
        <v>6277.9949999999999</v>
      </c>
      <c r="G39" s="47">
        <v>7961.3672999999999</v>
      </c>
      <c r="H39" s="9"/>
      <c r="I39" s="9"/>
    </row>
    <row r="40" spans="1:9" ht="20.25" customHeight="1" thickBot="1">
      <c r="A40" s="72"/>
      <c r="B40" s="69"/>
      <c r="C40" s="7" t="s">
        <v>19</v>
      </c>
      <c r="D40" s="8">
        <f t="shared" si="3"/>
        <v>0</v>
      </c>
      <c r="E40" s="9"/>
      <c r="F40" s="14"/>
      <c r="G40" s="47"/>
      <c r="H40" s="9"/>
      <c r="I40" s="9"/>
    </row>
    <row r="41" spans="1:9" ht="30" customHeight="1" thickBot="1">
      <c r="A41" s="73"/>
      <c r="B41" s="70"/>
      <c r="C41" s="7" t="s">
        <v>20</v>
      </c>
      <c r="D41" s="8">
        <f t="shared" si="3"/>
        <v>0</v>
      </c>
      <c r="E41" s="9"/>
      <c r="F41" s="14"/>
      <c r="G41" s="47"/>
      <c r="H41" s="9"/>
      <c r="I41" s="9"/>
    </row>
    <row r="42" spans="1:9" ht="15" thickBot="1">
      <c r="A42" s="71" t="s">
        <v>27</v>
      </c>
      <c r="B42" s="68" t="s">
        <v>28</v>
      </c>
      <c r="C42" s="7" t="s">
        <v>14</v>
      </c>
      <c r="D42" s="8">
        <f t="shared" si="3"/>
        <v>2378.0715099999998</v>
      </c>
      <c r="E42" s="9">
        <f t="shared" ref="E42:I42" si="10">SUM(E44+E48)</f>
        <v>571.54900999999995</v>
      </c>
      <c r="F42" s="14">
        <f t="shared" si="10"/>
        <v>666.875</v>
      </c>
      <c r="G42" s="47">
        <f t="shared" si="10"/>
        <v>872.89750000000004</v>
      </c>
      <c r="H42" s="9">
        <f t="shared" si="10"/>
        <v>133.375</v>
      </c>
      <c r="I42" s="9">
        <f t="shared" si="10"/>
        <v>133.375</v>
      </c>
    </row>
    <row r="43" spans="1:9" ht="16.5" customHeight="1" thickBot="1">
      <c r="A43" s="72"/>
      <c r="B43" s="69"/>
      <c r="C43" s="7" t="s">
        <v>15</v>
      </c>
      <c r="D43" s="8"/>
      <c r="E43" s="9"/>
      <c r="F43" s="14"/>
      <c r="G43" s="47"/>
      <c r="H43" s="9"/>
      <c r="I43" s="9"/>
    </row>
    <row r="44" spans="1:9" ht="43.5" customHeight="1" thickBot="1">
      <c r="A44" s="72"/>
      <c r="B44" s="69"/>
      <c r="C44" s="7" t="s">
        <v>16</v>
      </c>
      <c r="D44" s="8">
        <f t="shared" si="3"/>
        <v>2378.0715099999998</v>
      </c>
      <c r="E44" s="9">
        <f t="shared" ref="E44:F44" si="11">SUM(E45+E46+E47)</f>
        <v>571.54900999999995</v>
      </c>
      <c r="F44" s="14">
        <f t="shared" si="11"/>
        <v>666.875</v>
      </c>
      <c r="G44" s="47">
        <f>SUM(G45+G46+G47)</f>
        <v>872.89750000000004</v>
      </c>
      <c r="H44" s="9">
        <f t="shared" ref="H44:I44" si="12">SUM(H45+H46+H47)</f>
        <v>133.375</v>
      </c>
      <c r="I44" s="9">
        <f t="shared" si="12"/>
        <v>133.375</v>
      </c>
    </row>
    <row r="45" spans="1:9" ht="15" customHeight="1" thickBot="1">
      <c r="A45" s="72"/>
      <c r="B45" s="69"/>
      <c r="C45" s="7" t="s">
        <v>17</v>
      </c>
      <c r="D45" s="8">
        <f t="shared" si="3"/>
        <v>689.01430000000005</v>
      </c>
      <c r="E45" s="9">
        <v>114.3098</v>
      </c>
      <c r="F45" s="14">
        <v>133.375</v>
      </c>
      <c r="G45" s="47">
        <v>174.5795</v>
      </c>
      <c r="H45" s="9">
        <v>133.375</v>
      </c>
      <c r="I45" s="9">
        <v>133.375</v>
      </c>
    </row>
    <row r="46" spans="1:9" ht="30" customHeight="1" thickBot="1">
      <c r="A46" s="72"/>
      <c r="B46" s="69"/>
      <c r="C46" s="7" t="s">
        <v>18</v>
      </c>
      <c r="D46" s="8">
        <f t="shared" si="3"/>
        <v>1689.0572099999999</v>
      </c>
      <c r="E46" s="9">
        <v>457.23921000000001</v>
      </c>
      <c r="F46" s="14">
        <v>533.5</v>
      </c>
      <c r="G46" s="47">
        <v>698.31799999999998</v>
      </c>
      <c r="H46" s="9"/>
      <c r="I46" s="9"/>
    </row>
    <row r="47" spans="1:9" ht="18.75" customHeight="1" thickBot="1">
      <c r="A47" s="72"/>
      <c r="B47" s="69"/>
      <c r="C47" s="7" t="s">
        <v>19</v>
      </c>
      <c r="D47" s="8">
        <f t="shared" si="3"/>
        <v>0</v>
      </c>
      <c r="E47" s="9"/>
      <c r="F47" s="14"/>
      <c r="G47" s="47"/>
      <c r="H47" s="9"/>
      <c r="I47" s="9"/>
    </row>
    <row r="48" spans="1:9" ht="28.5" customHeight="1" thickBot="1">
      <c r="A48" s="73"/>
      <c r="B48" s="70"/>
      <c r="C48" s="7" t="s">
        <v>20</v>
      </c>
      <c r="D48" s="8">
        <f t="shared" si="3"/>
        <v>0</v>
      </c>
      <c r="E48" s="9"/>
      <c r="F48" s="14"/>
      <c r="G48" s="47"/>
      <c r="H48" s="9"/>
      <c r="I48" s="9"/>
    </row>
    <row r="49" spans="1:9" ht="15" thickBot="1">
      <c r="A49" s="71" t="s">
        <v>29</v>
      </c>
      <c r="B49" s="68" t="s">
        <v>30</v>
      </c>
      <c r="C49" s="7" t="s">
        <v>14</v>
      </c>
      <c r="D49" s="8">
        <f t="shared" si="3"/>
        <v>172890.27160000001</v>
      </c>
      <c r="E49" s="9">
        <f>SUM(E51+E55)</f>
        <v>31411.855209999998</v>
      </c>
      <c r="F49" s="14">
        <f t="shared" ref="F49:I49" si="13">SUM(F51+F55)</f>
        <v>36108.418389999999</v>
      </c>
      <c r="G49" s="47">
        <f t="shared" si="13"/>
        <v>35202.485999999997</v>
      </c>
      <c r="H49" s="9">
        <f t="shared" si="13"/>
        <v>35083.755999999994</v>
      </c>
      <c r="I49" s="9">
        <f t="shared" si="13"/>
        <v>35083.755999999994</v>
      </c>
    </row>
    <row r="50" spans="1:9" ht="18" customHeight="1" thickBot="1">
      <c r="A50" s="72"/>
      <c r="B50" s="69"/>
      <c r="C50" s="7" t="s">
        <v>15</v>
      </c>
      <c r="D50" s="8"/>
      <c r="E50" s="9"/>
      <c r="F50" s="14"/>
      <c r="G50" s="47"/>
      <c r="H50" s="9"/>
      <c r="I50" s="9"/>
    </row>
    <row r="51" spans="1:9" ht="41.25" customHeight="1" thickBot="1">
      <c r="A51" s="72"/>
      <c r="B51" s="69"/>
      <c r="C51" s="7" t="s">
        <v>16</v>
      </c>
      <c r="D51" s="8">
        <f t="shared" si="3"/>
        <v>170490.27160000001</v>
      </c>
      <c r="E51" s="9">
        <f>SUM(E52+E53+E54)</f>
        <v>31011.855209999998</v>
      </c>
      <c r="F51" s="14">
        <f t="shared" ref="F51:I51" si="14">SUM(F52+F53+F54)</f>
        <v>35608.418389999999</v>
      </c>
      <c r="G51" s="47">
        <f t="shared" si="14"/>
        <v>34702.485999999997</v>
      </c>
      <c r="H51" s="9">
        <f t="shared" si="14"/>
        <v>34583.755999999994</v>
      </c>
      <c r="I51" s="9">
        <f t="shared" si="14"/>
        <v>34583.755999999994</v>
      </c>
    </row>
    <row r="52" spans="1:9" ht="18.75" customHeight="1" thickBot="1">
      <c r="A52" s="72"/>
      <c r="B52" s="69"/>
      <c r="C52" s="7" t="s">
        <v>17</v>
      </c>
      <c r="D52" s="8">
        <f t="shared" si="3"/>
        <v>87441.371599999999</v>
      </c>
      <c r="E52" s="9">
        <v>16786.055209999999</v>
      </c>
      <c r="F52" s="14">
        <v>17788.61839</v>
      </c>
      <c r="G52" s="47">
        <v>17701.385999999999</v>
      </c>
      <c r="H52" s="9">
        <v>17582.655999999999</v>
      </c>
      <c r="I52" s="9">
        <v>17582.655999999999</v>
      </c>
    </row>
    <row r="53" spans="1:9" ht="29.25" customHeight="1" thickBot="1">
      <c r="A53" s="72"/>
      <c r="B53" s="69"/>
      <c r="C53" s="7" t="s">
        <v>18</v>
      </c>
      <c r="D53" s="8">
        <f t="shared" si="3"/>
        <v>83048.899999999994</v>
      </c>
      <c r="E53" s="9">
        <v>14225.8</v>
      </c>
      <c r="F53" s="14">
        <v>17819.8</v>
      </c>
      <c r="G53" s="47">
        <v>17001.099999999999</v>
      </c>
      <c r="H53" s="9">
        <v>17001.099999999999</v>
      </c>
      <c r="I53" s="9">
        <v>17001.099999999999</v>
      </c>
    </row>
    <row r="54" spans="1:9" ht="14.25" customHeight="1" thickBot="1">
      <c r="A54" s="72"/>
      <c r="B54" s="69"/>
      <c r="C54" s="7" t="s">
        <v>19</v>
      </c>
      <c r="D54" s="8">
        <f t="shared" si="3"/>
        <v>0</v>
      </c>
      <c r="E54" s="9"/>
      <c r="F54" s="14"/>
      <c r="G54" s="47"/>
      <c r="H54" s="9"/>
      <c r="I54" s="9"/>
    </row>
    <row r="55" spans="1:9" ht="30" customHeight="1" thickBot="1">
      <c r="A55" s="73"/>
      <c r="B55" s="70"/>
      <c r="C55" s="7" t="s">
        <v>20</v>
      </c>
      <c r="D55" s="8">
        <f t="shared" si="3"/>
        <v>2400</v>
      </c>
      <c r="E55" s="9">
        <v>400</v>
      </c>
      <c r="F55" s="14">
        <v>500</v>
      </c>
      <c r="G55" s="47">
        <v>500</v>
      </c>
      <c r="H55" s="9">
        <v>500</v>
      </c>
      <c r="I55" s="9">
        <v>500</v>
      </c>
    </row>
    <row r="56" spans="1:9" ht="15" thickBot="1">
      <c r="A56" s="71" t="s">
        <v>31</v>
      </c>
      <c r="B56" s="68" t="s">
        <v>32</v>
      </c>
      <c r="C56" s="7" t="s">
        <v>14</v>
      </c>
      <c r="D56" s="8">
        <f t="shared" si="3"/>
        <v>1001.8218200000001</v>
      </c>
      <c r="E56" s="9">
        <f>SUM(E58+E62)</f>
        <v>278.25</v>
      </c>
      <c r="F56" s="14">
        <f>SUM(F58+F62)</f>
        <v>265.89197999999999</v>
      </c>
      <c r="G56" s="47">
        <f>SUM(G58+G62)</f>
        <v>275.79984000000002</v>
      </c>
      <c r="H56" s="9">
        <f t="shared" ref="H56:I56" si="15">SUM(H58+H62)</f>
        <v>90.94</v>
      </c>
      <c r="I56" s="9">
        <f t="shared" si="15"/>
        <v>90.94</v>
      </c>
    </row>
    <row r="57" spans="1:9" ht="18" customHeight="1" thickBot="1">
      <c r="A57" s="72"/>
      <c r="B57" s="69"/>
      <c r="C57" s="7" t="s">
        <v>15</v>
      </c>
      <c r="D57" s="8"/>
      <c r="E57" s="9"/>
      <c r="F57" s="14"/>
      <c r="G57" s="47"/>
      <c r="H57" s="9"/>
      <c r="I57" s="9"/>
    </row>
    <row r="58" spans="1:9" ht="42.75" customHeight="1" thickBot="1">
      <c r="A58" s="72"/>
      <c r="B58" s="69"/>
      <c r="C58" s="7" t="s">
        <v>16</v>
      </c>
      <c r="D58" s="8">
        <f t="shared" si="3"/>
        <v>1001.8218200000001</v>
      </c>
      <c r="E58" s="9">
        <f>SUM(E59+E60+E61)</f>
        <v>278.25</v>
      </c>
      <c r="F58" s="14">
        <f>SUM(F59+F60+F61)</f>
        <v>265.89197999999999</v>
      </c>
      <c r="G58" s="47">
        <f>SUM(G59+G60+G61)</f>
        <v>275.79984000000002</v>
      </c>
      <c r="H58" s="9">
        <f t="shared" ref="H58:I58" si="16">SUM(H59+H60+H61)</f>
        <v>90.94</v>
      </c>
      <c r="I58" s="9">
        <f t="shared" si="16"/>
        <v>90.94</v>
      </c>
    </row>
    <row r="59" spans="1:9" ht="19.5" customHeight="1" thickBot="1">
      <c r="A59" s="72"/>
      <c r="B59" s="69"/>
      <c r="C59" s="7" t="s">
        <v>17</v>
      </c>
      <c r="D59" s="8">
        <f t="shared" si="3"/>
        <v>462.64240000000001</v>
      </c>
      <c r="E59" s="9">
        <v>90.94</v>
      </c>
      <c r="F59" s="14">
        <v>90.27364</v>
      </c>
      <c r="G59" s="47">
        <v>99.548760000000001</v>
      </c>
      <c r="H59" s="9">
        <v>90.94</v>
      </c>
      <c r="I59" s="9">
        <v>90.94</v>
      </c>
    </row>
    <row r="60" spans="1:9" ht="26.25" customHeight="1" thickBot="1">
      <c r="A60" s="72"/>
      <c r="B60" s="69"/>
      <c r="C60" s="7" t="s">
        <v>18</v>
      </c>
      <c r="D60" s="8">
        <f t="shared" si="3"/>
        <v>280.76240000000001</v>
      </c>
      <c r="E60" s="9">
        <v>90.94</v>
      </c>
      <c r="F60" s="14">
        <v>90.27364</v>
      </c>
      <c r="G60" s="47">
        <v>99.548760000000001</v>
      </c>
      <c r="H60" s="9"/>
      <c r="I60" s="9"/>
    </row>
    <row r="61" spans="1:9" ht="16.5" customHeight="1" thickBot="1">
      <c r="A61" s="72"/>
      <c r="B61" s="69"/>
      <c r="C61" s="7" t="s">
        <v>19</v>
      </c>
      <c r="D61" s="8">
        <f t="shared" si="3"/>
        <v>258.41701999999998</v>
      </c>
      <c r="E61" s="9">
        <v>96.37</v>
      </c>
      <c r="F61" s="14">
        <v>85.344700000000003</v>
      </c>
      <c r="G61" s="47">
        <v>76.70232</v>
      </c>
      <c r="H61" s="9"/>
      <c r="I61" s="9"/>
    </row>
    <row r="62" spans="1:9" ht="31.5" customHeight="1" thickBot="1">
      <c r="A62" s="73"/>
      <c r="B62" s="70"/>
      <c r="C62" s="7" t="s">
        <v>20</v>
      </c>
      <c r="D62" s="8">
        <f t="shared" si="3"/>
        <v>0</v>
      </c>
      <c r="E62" s="9"/>
      <c r="F62" s="14"/>
      <c r="G62" s="47"/>
      <c r="H62" s="9"/>
      <c r="I62" s="9"/>
    </row>
    <row r="63" spans="1:9" ht="15" thickBot="1">
      <c r="A63" s="68" t="s">
        <v>33</v>
      </c>
      <c r="B63" s="68" t="s">
        <v>34</v>
      </c>
      <c r="C63" s="7" t="s">
        <v>14</v>
      </c>
      <c r="D63" s="8">
        <f t="shared" si="3"/>
        <v>0</v>
      </c>
      <c r="E63" s="9"/>
      <c r="F63" s="14"/>
      <c r="G63" s="47"/>
      <c r="H63" s="9"/>
      <c r="I63" s="9"/>
    </row>
    <row r="64" spans="1:9" ht="15" customHeight="1" thickBot="1">
      <c r="A64" s="69"/>
      <c r="B64" s="69"/>
      <c r="C64" s="7" t="s">
        <v>15</v>
      </c>
      <c r="D64" s="8">
        <f t="shared" si="3"/>
        <v>0</v>
      </c>
      <c r="E64" s="9"/>
      <c r="F64" s="14"/>
      <c r="G64" s="47"/>
      <c r="H64" s="9"/>
      <c r="I64" s="9"/>
    </row>
    <row r="65" spans="1:9" ht="40.5" customHeight="1" thickBot="1">
      <c r="A65" s="69"/>
      <c r="B65" s="69"/>
      <c r="C65" s="7" t="s">
        <v>16</v>
      </c>
      <c r="D65" s="8">
        <f t="shared" si="3"/>
        <v>0</v>
      </c>
      <c r="E65" s="9"/>
      <c r="F65" s="14"/>
      <c r="G65" s="47"/>
      <c r="H65" s="9"/>
      <c r="I65" s="9"/>
    </row>
    <row r="66" spans="1:9" ht="15" customHeight="1" thickBot="1">
      <c r="A66" s="69"/>
      <c r="B66" s="69"/>
      <c r="C66" s="7" t="s">
        <v>17</v>
      </c>
      <c r="D66" s="8">
        <f t="shared" si="3"/>
        <v>0</v>
      </c>
      <c r="E66" s="9"/>
      <c r="F66" s="14"/>
      <c r="G66" s="47"/>
      <c r="H66" s="9"/>
      <c r="I66" s="9"/>
    </row>
    <row r="67" spans="1:9" ht="28.5" customHeight="1" thickBot="1">
      <c r="A67" s="69"/>
      <c r="B67" s="69"/>
      <c r="C67" s="7" t="s">
        <v>18</v>
      </c>
      <c r="D67" s="8">
        <f t="shared" si="3"/>
        <v>0</v>
      </c>
      <c r="E67" s="9"/>
      <c r="F67" s="14"/>
      <c r="G67" s="47"/>
      <c r="H67" s="9"/>
      <c r="I67" s="9"/>
    </row>
    <row r="68" spans="1:9" ht="15.75" customHeight="1" thickBot="1">
      <c r="A68" s="69"/>
      <c r="B68" s="69"/>
      <c r="C68" s="7" t="s">
        <v>19</v>
      </c>
      <c r="D68" s="8">
        <f t="shared" si="3"/>
        <v>0</v>
      </c>
      <c r="E68" s="9"/>
      <c r="F68" s="14"/>
      <c r="G68" s="47"/>
      <c r="H68" s="9"/>
      <c r="I68" s="9"/>
    </row>
    <row r="69" spans="1:9" ht="30.75" customHeight="1" thickBot="1">
      <c r="A69" s="70"/>
      <c r="B69" s="70"/>
      <c r="C69" s="7" t="s">
        <v>20</v>
      </c>
      <c r="D69" s="8">
        <f t="shared" si="3"/>
        <v>0</v>
      </c>
      <c r="E69" s="9"/>
      <c r="F69" s="14"/>
      <c r="G69" s="47"/>
      <c r="H69" s="9"/>
      <c r="I69" s="9"/>
    </row>
    <row r="70" spans="1:9" ht="15" thickBot="1">
      <c r="A70" s="68" t="s">
        <v>35</v>
      </c>
      <c r="B70" s="68" t="s">
        <v>36</v>
      </c>
      <c r="C70" s="7" t="s">
        <v>14</v>
      </c>
      <c r="D70" s="8">
        <f t="shared" si="3"/>
        <v>15750</v>
      </c>
      <c r="E70" s="9"/>
      <c r="F70" s="14"/>
      <c r="G70" s="47">
        <f>SUM(G72+G76)</f>
        <v>15750</v>
      </c>
      <c r="H70" s="9"/>
      <c r="I70" s="9"/>
    </row>
    <row r="71" spans="1:9" ht="15.75" customHeight="1" thickBot="1">
      <c r="A71" s="69"/>
      <c r="B71" s="69"/>
      <c r="C71" s="7" t="s">
        <v>15</v>
      </c>
      <c r="D71" s="8"/>
      <c r="E71" s="9"/>
      <c r="F71" s="14"/>
      <c r="G71" s="47"/>
      <c r="H71" s="9"/>
      <c r="I71" s="9"/>
    </row>
    <row r="72" spans="1:9" ht="42.75" customHeight="1" thickBot="1">
      <c r="A72" s="69"/>
      <c r="B72" s="69"/>
      <c r="C72" s="7" t="s">
        <v>16</v>
      </c>
      <c r="D72" s="8">
        <f t="shared" si="3"/>
        <v>15750</v>
      </c>
      <c r="E72" s="9"/>
      <c r="F72" s="14"/>
      <c r="G72" s="47">
        <f>SUM(G73+G74+G75)</f>
        <v>15750</v>
      </c>
      <c r="H72" s="9"/>
      <c r="I72" s="9"/>
    </row>
    <row r="73" spans="1:9" ht="18" customHeight="1" thickBot="1">
      <c r="A73" s="69"/>
      <c r="B73" s="69"/>
      <c r="C73" s="7" t="s">
        <v>17</v>
      </c>
      <c r="D73" s="8">
        <f t="shared" si="3"/>
        <v>750</v>
      </c>
      <c r="E73" s="9"/>
      <c r="F73" s="14"/>
      <c r="G73" s="47">
        <v>750</v>
      </c>
      <c r="H73" s="9"/>
      <c r="I73" s="9"/>
    </row>
    <row r="74" spans="1:9" ht="27" customHeight="1" thickBot="1">
      <c r="A74" s="69"/>
      <c r="B74" s="69"/>
      <c r="C74" s="7" t="s">
        <v>18</v>
      </c>
      <c r="D74" s="8">
        <f t="shared" si="3"/>
        <v>750</v>
      </c>
      <c r="E74" s="9"/>
      <c r="F74" s="14"/>
      <c r="G74" s="47">
        <v>750</v>
      </c>
      <c r="H74" s="9"/>
      <c r="I74" s="9"/>
    </row>
    <row r="75" spans="1:9" ht="15.75" customHeight="1" thickBot="1">
      <c r="A75" s="69"/>
      <c r="B75" s="69"/>
      <c r="C75" s="7" t="s">
        <v>19</v>
      </c>
      <c r="D75" s="8">
        <f t="shared" si="3"/>
        <v>14250</v>
      </c>
      <c r="E75" s="9"/>
      <c r="F75" s="14"/>
      <c r="G75" s="47">
        <v>14250</v>
      </c>
      <c r="H75" s="9"/>
      <c r="I75" s="9"/>
    </row>
    <row r="76" spans="1:9" ht="30" customHeight="1" thickBot="1">
      <c r="A76" s="70"/>
      <c r="B76" s="70"/>
      <c r="C76" s="7" t="s">
        <v>20</v>
      </c>
      <c r="D76" s="8">
        <f t="shared" si="3"/>
        <v>0</v>
      </c>
      <c r="E76" s="9"/>
      <c r="F76" s="14"/>
      <c r="G76" s="47"/>
      <c r="H76" s="9"/>
      <c r="I76" s="9"/>
    </row>
    <row r="77" spans="1:9" ht="15" thickBot="1">
      <c r="A77" s="68" t="s">
        <v>37</v>
      </c>
      <c r="B77" s="68" t="s">
        <v>38</v>
      </c>
      <c r="C77" s="7" t="s">
        <v>14</v>
      </c>
      <c r="D77" s="8">
        <f t="shared" si="3"/>
        <v>0</v>
      </c>
      <c r="E77" s="9"/>
      <c r="F77" s="14"/>
      <c r="G77" s="47"/>
      <c r="H77" s="9"/>
      <c r="I77" s="9"/>
    </row>
    <row r="78" spans="1:9" ht="17.25" customHeight="1" thickBot="1">
      <c r="A78" s="69"/>
      <c r="B78" s="69"/>
      <c r="C78" s="7" t="s">
        <v>15</v>
      </c>
      <c r="D78" s="8"/>
      <c r="E78" s="9"/>
      <c r="F78" s="14"/>
      <c r="G78" s="47"/>
      <c r="H78" s="9"/>
      <c r="I78" s="9"/>
    </row>
    <row r="79" spans="1:9" ht="41.25" customHeight="1" thickBot="1">
      <c r="A79" s="69"/>
      <c r="B79" s="69"/>
      <c r="C79" s="7" t="s">
        <v>16</v>
      </c>
      <c r="D79" s="8">
        <f t="shared" si="3"/>
        <v>0</v>
      </c>
      <c r="E79" s="9"/>
      <c r="F79" s="14"/>
      <c r="G79" s="47"/>
      <c r="H79" s="9"/>
      <c r="I79" s="9"/>
    </row>
    <row r="80" spans="1:9" ht="16.5" customHeight="1" thickBot="1">
      <c r="A80" s="69"/>
      <c r="B80" s="69"/>
      <c r="C80" s="7" t="s">
        <v>17</v>
      </c>
      <c r="D80" s="8">
        <f t="shared" si="3"/>
        <v>0</v>
      </c>
      <c r="E80" s="9"/>
      <c r="F80" s="14"/>
      <c r="G80" s="47"/>
      <c r="H80" s="9"/>
      <c r="I80" s="9"/>
    </row>
    <row r="81" spans="1:9" ht="27.75" customHeight="1" thickBot="1">
      <c r="A81" s="69"/>
      <c r="B81" s="69"/>
      <c r="C81" s="7" t="s">
        <v>18</v>
      </c>
      <c r="D81" s="8">
        <f t="shared" ref="D81:D147" si="17">SUM(H81+G81+F81+E81+I81)</f>
        <v>0</v>
      </c>
      <c r="E81" s="9"/>
      <c r="F81" s="14"/>
      <c r="G81" s="47"/>
      <c r="H81" s="9"/>
      <c r="I81" s="9"/>
    </row>
    <row r="82" spans="1:9" ht="16.5" customHeight="1" thickBot="1">
      <c r="A82" s="69"/>
      <c r="B82" s="69"/>
      <c r="C82" s="7" t="s">
        <v>19</v>
      </c>
      <c r="D82" s="8">
        <f t="shared" si="17"/>
        <v>0</v>
      </c>
      <c r="E82" s="9"/>
      <c r="F82" s="14"/>
      <c r="G82" s="47"/>
      <c r="H82" s="9"/>
      <c r="I82" s="9"/>
    </row>
    <row r="83" spans="1:9" ht="29.25" customHeight="1" thickBot="1">
      <c r="A83" s="70"/>
      <c r="B83" s="70"/>
      <c r="C83" s="7" t="s">
        <v>20</v>
      </c>
      <c r="D83" s="8">
        <f t="shared" si="17"/>
        <v>0</v>
      </c>
      <c r="E83" s="9"/>
      <c r="F83" s="14"/>
      <c r="G83" s="47"/>
      <c r="H83" s="9"/>
      <c r="I83" s="9"/>
    </row>
    <row r="84" spans="1:9" ht="19.5" customHeight="1" thickBot="1">
      <c r="A84" s="74" t="s">
        <v>39</v>
      </c>
      <c r="B84" s="68" t="s">
        <v>40</v>
      </c>
      <c r="C84" s="7" t="s">
        <v>14</v>
      </c>
      <c r="D84" s="8">
        <f t="shared" si="17"/>
        <v>7061.2135699999999</v>
      </c>
      <c r="E84" s="9">
        <f>SUM(E86+E90)</f>
        <v>2746.0896499999999</v>
      </c>
      <c r="F84" s="14">
        <f>SUM(F86+F90)</f>
        <v>1154.0529300000001</v>
      </c>
      <c r="G84" s="47">
        <f>SUM(G86+G90)</f>
        <v>2654.2789900000002</v>
      </c>
      <c r="H84" s="9">
        <f t="shared" ref="H84:I84" si="18">SUM(H86+H90)</f>
        <v>253.39599999999999</v>
      </c>
      <c r="I84" s="9">
        <f t="shared" si="18"/>
        <v>253.39599999999999</v>
      </c>
    </row>
    <row r="85" spans="1:9" ht="19.5" customHeight="1" thickBot="1">
      <c r="A85" s="75"/>
      <c r="B85" s="69"/>
      <c r="C85" s="7" t="s">
        <v>15</v>
      </c>
      <c r="D85" s="8"/>
      <c r="E85" s="9"/>
      <c r="F85" s="14"/>
      <c r="G85" s="47"/>
      <c r="H85" s="9"/>
      <c r="I85" s="9"/>
    </row>
    <row r="86" spans="1:9" ht="39.75" customHeight="1" thickBot="1">
      <c r="A86" s="75"/>
      <c r="B86" s="69"/>
      <c r="C86" s="7" t="s">
        <v>16</v>
      </c>
      <c r="D86" s="8">
        <f t="shared" si="17"/>
        <v>7061.2135699999999</v>
      </c>
      <c r="E86" s="9">
        <f>SUM(E87+E88+E89)</f>
        <v>2746.0896499999999</v>
      </c>
      <c r="F86" s="14">
        <f>SUM(F87+F88+F89)</f>
        <v>1154.0529300000001</v>
      </c>
      <c r="G86" s="47">
        <f>SUM(G87+G88+G89)</f>
        <v>2654.2789900000002</v>
      </c>
      <c r="H86" s="9">
        <f t="shared" ref="H86:I86" si="19">SUM(H87+H88+H89)</f>
        <v>253.39599999999999</v>
      </c>
      <c r="I86" s="9">
        <f t="shared" si="19"/>
        <v>253.39599999999999</v>
      </c>
    </row>
    <row r="87" spans="1:9" ht="18.75" customHeight="1" thickBot="1">
      <c r="A87" s="75"/>
      <c r="B87" s="69"/>
      <c r="C87" s="7" t="s">
        <v>17</v>
      </c>
      <c r="D87" s="8">
        <f t="shared" si="17"/>
        <v>1720.93211</v>
      </c>
      <c r="E87" s="9">
        <v>600.70710999999994</v>
      </c>
      <c r="F87" s="14">
        <v>252.44908000000001</v>
      </c>
      <c r="G87" s="47">
        <v>360.98392000000001</v>
      </c>
      <c r="H87" s="9">
        <v>253.39599999999999</v>
      </c>
      <c r="I87" s="9">
        <v>253.39599999999999</v>
      </c>
    </row>
    <row r="88" spans="1:9" ht="29.25" customHeight="1" thickBot="1">
      <c r="A88" s="75"/>
      <c r="B88" s="69"/>
      <c r="C88" s="7" t="s">
        <v>18</v>
      </c>
      <c r="D88" s="8">
        <f t="shared" si="17"/>
        <v>2693.8174799999997</v>
      </c>
      <c r="E88" s="9">
        <v>600.70710999999994</v>
      </c>
      <c r="F88" s="14">
        <v>252.44908000000001</v>
      </c>
      <c r="G88" s="47">
        <v>1840.66129</v>
      </c>
      <c r="H88" s="9"/>
      <c r="I88" s="9"/>
    </row>
    <row r="89" spans="1:9" ht="20.25" customHeight="1" thickBot="1">
      <c r="A89" s="75"/>
      <c r="B89" s="69"/>
      <c r="C89" s="7" t="s">
        <v>19</v>
      </c>
      <c r="D89" s="8">
        <f t="shared" si="17"/>
        <v>2646.46398</v>
      </c>
      <c r="E89" s="9">
        <v>1544.67543</v>
      </c>
      <c r="F89" s="14">
        <v>649.15476999999998</v>
      </c>
      <c r="G89" s="47">
        <v>452.63378</v>
      </c>
      <c r="H89" s="9"/>
      <c r="I89" s="9"/>
    </row>
    <row r="90" spans="1:9" ht="30" customHeight="1" thickBot="1">
      <c r="A90" s="76"/>
      <c r="B90" s="70"/>
      <c r="C90" s="7" t="s">
        <v>20</v>
      </c>
      <c r="D90" s="8">
        <f t="shared" si="17"/>
        <v>0</v>
      </c>
      <c r="E90" s="9"/>
      <c r="F90" s="14"/>
      <c r="G90" s="47"/>
      <c r="H90" s="9"/>
      <c r="I90" s="9"/>
    </row>
    <row r="91" spans="1:9" ht="15" thickBot="1">
      <c r="A91" s="68" t="s">
        <v>41</v>
      </c>
      <c r="B91" s="68" t="s">
        <v>42</v>
      </c>
      <c r="C91" s="7" t="s">
        <v>14</v>
      </c>
      <c r="D91" s="8">
        <f t="shared" si="17"/>
        <v>12163.161410000001</v>
      </c>
      <c r="E91" s="9">
        <f>SUM(E93+E97)</f>
        <v>2495.9724099999999</v>
      </c>
      <c r="F91" s="14">
        <f>SUM(F93+F97)</f>
        <v>4875.299</v>
      </c>
      <c r="G91" s="47">
        <f>SUM(G93+G97)</f>
        <v>4791.8900000000003</v>
      </c>
      <c r="H91" s="9"/>
      <c r="I91" s="9"/>
    </row>
    <row r="92" spans="1:9" ht="17.25" customHeight="1" thickBot="1">
      <c r="A92" s="69"/>
      <c r="B92" s="69"/>
      <c r="C92" s="7" t="s">
        <v>15</v>
      </c>
      <c r="D92" s="8"/>
      <c r="E92" s="9"/>
      <c r="F92" s="14"/>
      <c r="G92" s="47"/>
      <c r="H92" s="9"/>
      <c r="I92" s="9"/>
    </row>
    <row r="93" spans="1:9" ht="40.5" customHeight="1" thickBot="1">
      <c r="A93" s="69"/>
      <c r="B93" s="69"/>
      <c r="C93" s="7" t="s">
        <v>16</v>
      </c>
      <c r="D93" s="8">
        <f t="shared" si="17"/>
        <v>12067.46141</v>
      </c>
      <c r="E93" s="9">
        <f>SUM(E94+E95+E96)</f>
        <v>2460.3224099999998</v>
      </c>
      <c r="F93" s="14">
        <f>SUM(F94+F95+F96)</f>
        <v>4875.299</v>
      </c>
      <c r="G93" s="47">
        <f>SUM(G94+G95+G96)</f>
        <v>4731.84</v>
      </c>
      <c r="H93" s="9"/>
      <c r="I93" s="9"/>
    </row>
    <row r="94" spans="1:9" ht="18.75" customHeight="1" thickBot="1">
      <c r="A94" s="69"/>
      <c r="B94" s="69"/>
      <c r="C94" s="7" t="s">
        <v>17</v>
      </c>
      <c r="D94" s="8">
        <f t="shared" si="17"/>
        <v>3243.9674100000002</v>
      </c>
      <c r="E94" s="9">
        <v>1260.32241</v>
      </c>
      <c r="F94" s="14">
        <v>687.88099999999997</v>
      </c>
      <c r="G94" s="47">
        <v>1295.7639999999999</v>
      </c>
      <c r="H94" s="9"/>
      <c r="I94" s="9"/>
    </row>
    <row r="95" spans="1:9" ht="28.5" customHeight="1" thickBot="1">
      <c r="A95" s="69"/>
      <c r="B95" s="69"/>
      <c r="C95" s="7" t="s">
        <v>18</v>
      </c>
      <c r="D95" s="8">
        <f t="shared" si="17"/>
        <v>8823.4939999999988</v>
      </c>
      <c r="E95" s="9">
        <v>1200</v>
      </c>
      <c r="F95" s="14">
        <v>4187.4179999999997</v>
      </c>
      <c r="G95" s="47">
        <v>3436.076</v>
      </c>
      <c r="H95" s="9"/>
      <c r="I95" s="9"/>
    </row>
    <row r="96" spans="1:9" ht="19.5" customHeight="1" thickBot="1">
      <c r="A96" s="69"/>
      <c r="B96" s="69"/>
      <c r="C96" s="7" t="s">
        <v>19</v>
      </c>
      <c r="D96" s="8">
        <f t="shared" si="17"/>
        <v>0</v>
      </c>
      <c r="E96" s="9">
        <v>0</v>
      </c>
      <c r="F96" s="14"/>
      <c r="G96" s="47"/>
      <c r="H96" s="9"/>
      <c r="I96" s="9"/>
    </row>
    <row r="97" spans="1:9" ht="29.25" customHeight="1" thickBot="1">
      <c r="A97" s="70"/>
      <c r="B97" s="70"/>
      <c r="C97" s="7" t="s">
        <v>20</v>
      </c>
      <c r="D97" s="8">
        <f t="shared" si="17"/>
        <v>95.699999999999989</v>
      </c>
      <c r="E97" s="9">
        <v>35.65</v>
      </c>
      <c r="F97" s="14"/>
      <c r="G97" s="47">
        <v>60.05</v>
      </c>
      <c r="H97" s="9"/>
      <c r="I97" s="9"/>
    </row>
    <row r="98" spans="1:9" ht="15" thickBot="1">
      <c r="A98" s="68" t="s">
        <v>81</v>
      </c>
      <c r="B98" s="68" t="s">
        <v>82</v>
      </c>
      <c r="C98" s="7" t="s">
        <v>14</v>
      </c>
      <c r="D98" s="8">
        <f t="shared" ref="D98" si="20">SUM(H98+G98+F98+E98+I98)</f>
        <v>208.13087999999999</v>
      </c>
      <c r="E98" s="9">
        <f>SUM(E100+E104)</f>
        <v>0</v>
      </c>
      <c r="F98" s="14">
        <f>SUM(F100+F104)</f>
        <v>0</v>
      </c>
      <c r="G98" s="47">
        <f>SUM(G100+G104)</f>
        <v>208.13087999999999</v>
      </c>
      <c r="H98" s="9"/>
      <c r="I98" s="9"/>
    </row>
    <row r="99" spans="1:9" ht="17.25" customHeight="1" thickBot="1">
      <c r="A99" s="69"/>
      <c r="B99" s="69"/>
      <c r="C99" s="7" t="s">
        <v>15</v>
      </c>
      <c r="D99" s="8"/>
      <c r="E99" s="9"/>
      <c r="F99" s="14"/>
      <c r="G99" s="47"/>
      <c r="H99" s="9"/>
      <c r="I99" s="9"/>
    </row>
    <row r="100" spans="1:9" ht="40.5" customHeight="1" thickBot="1">
      <c r="A100" s="69"/>
      <c r="B100" s="69"/>
      <c r="C100" s="7" t="s">
        <v>16</v>
      </c>
      <c r="D100" s="8">
        <f t="shared" ref="D100:D104" si="21">SUM(H100+G100+F100+E100+I100)</f>
        <v>208.13087999999999</v>
      </c>
      <c r="E100" s="9">
        <f>SUM(E101+E102+E103)</f>
        <v>0</v>
      </c>
      <c r="F100" s="14">
        <f>SUM(F101+F102+F103)</f>
        <v>0</v>
      </c>
      <c r="G100" s="47">
        <f>SUM(G101+G102+G103)</f>
        <v>208.13087999999999</v>
      </c>
      <c r="H100" s="9"/>
      <c r="I100" s="9"/>
    </row>
    <row r="101" spans="1:9" ht="18.75" customHeight="1" thickBot="1">
      <c r="A101" s="69"/>
      <c r="B101" s="69"/>
      <c r="C101" s="7" t="s">
        <v>17</v>
      </c>
      <c r="D101" s="8">
        <f t="shared" si="21"/>
        <v>208.13087999999999</v>
      </c>
      <c r="E101" s="9"/>
      <c r="F101" s="14"/>
      <c r="G101" s="47">
        <v>208.13087999999999</v>
      </c>
      <c r="H101" s="9"/>
      <c r="I101" s="9"/>
    </row>
    <row r="102" spans="1:9" ht="28.5" customHeight="1" thickBot="1">
      <c r="A102" s="69"/>
      <c r="B102" s="69"/>
      <c r="C102" s="7" t="s">
        <v>18</v>
      </c>
      <c r="D102" s="8">
        <f t="shared" si="21"/>
        <v>0</v>
      </c>
      <c r="E102" s="9"/>
      <c r="F102" s="14"/>
      <c r="G102" s="47"/>
      <c r="H102" s="9"/>
      <c r="I102" s="9"/>
    </row>
    <row r="103" spans="1:9" ht="19.5" customHeight="1" thickBot="1">
      <c r="A103" s="69"/>
      <c r="B103" s="69"/>
      <c r="C103" s="7" t="s">
        <v>19</v>
      </c>
      <c r="D103" s="8">
        <f t="shared" si="21"/>
        <v>0</v>
      </c>
      <c r="E103" s="9"/>
      <c r="F103" s="14"/>
      <c r="G103" s="47"/>
      <c r="H103" s="9"/>
      <c r="I103" s="9"/>
    </row>
    <row r="104" spans="1:9" ht="29.25" customHeight="1" thickBot="1">
      <c r="A104" s="70"/>
      <c r="B104" s="70"/>
      <c r="C104" s="7" t="s">
        <v>20</v>
      </c>
      <c r="D104" s="8">
        <f t="shared" si="21"/>
        <v>0</v>
      </c>
      <c r="E104" s="9"/>
      <c r="F104" s="14"/>
      <c r="G104" s="47"/>
      <c r="H104" s="9"/>
      <c r="I104" s="9"/>
    </row>
    <row r="105" spans="1:9" ht="19.5" customHeight="1" thickBot="1">
      <c r="A105" s="77" t="s">
        <v>43</v>
      </c>
      <c r="B105" s="65" t="s">
        <v>44</v>
      </c>
      <c r="C105" s="6" t="s">
        <v>14</v>
      </c>
      <c r="D105" s="8">
        <f t="shared" si="17"/>
        <v>394499.04362999985</v>
      </c>
      <c r="E105" s="8">
        <f>SUM(E107+E111)</f>
        <v>73293.219960000017</v>
      </c>
      <c r="F105" s="13">
        <f>SUM(F107+F111)</f>
        <v>84253.86516999999</v>
      </c>
      <c r="G105" s="50">
        <f t="shared" ref="G105:I105" si="22">SUM(G107+G111)</f>
        <v>81829.184720000005</v>
      </c>
      <c r="H105" s="13">
        <f t="shared" si="22"/>
        <v>77561.386889999907</v>
      </c>
      <c r="I105" s="13">
        <f t="shared" si="22"/>
        <v>77561.386889999907</v>
      </c>
    </row>
    <row r="106" spans="1:9" ht="21" customHeight="1" thickBot="1">
      <c r="A106" s="78"/>
      <c r="B106" s="66"/>
      <c r="C106" s="6" t="s">
        <v>15</v>
      </c>
      <c r="D106" s="8"/>
      <c r="E106" s="8"/>
      <c r="F106" s="13"/>
      <c r="G106" s="50"/>
      <c r="H106" s="14"/>
      <c r="I106" s="14"/>
    </row>
    <row r="107" spans="1:9" ht="42" customHeight="1" thickBot="1">
      <c r="A107" s="78"/>
      <c r="B107" s="66"/>
      <c r="C107" s="6" t="s">
        <v>16</v>
      </c>
      <c r="D107" s="8">
        <f t="shared" si="17"/>
        <v>369304.74362999987</v>
      </c>
      <c r="E107" s="8">
        <f>SUM(E108+E109+E110)</f>
        <v>68848.869960000011</v>
      </c>
      <c r="F107" s="13">
        <f>SUM(F108+F109+F110)</f>
        <v>79073.86516999999</v>
      </c>
      <c r="G107" s="50">
        <f t="shared" ref="G107:I107" si="23">SUM(G108+G109+G110)</f>
        <v>76679.234720000008</v>
      </c>
      <c r="H107" s="13">
        <f t="shared" si="23"/>
        <v>72351.386889999907</v>
      </c>
      <c r="I107" s="13">
        <f t="shared" si="23"/>
        <v>72351.386889999907</v>
      </c>
    </row>
    <row r="108" spans="1:9" ht="20.25" customHeight="1" thickBot="1">
      <c r="A108" s="78"/>
      <c r="B108" s="66"/>
      <c r="C108" s="6" t="s">
        <v>17</v>
      </c>
      <c r="D108" s="8">
        <f t="shared" si="17"/>
        <v>197766.46965999983</v>
      </c>
      <c r="E108" s="8">
        <f>SUM(E115+E122+E129+E136+E143+E150+E157+E178)</f>
        <v>41506.923220000004</v>
      </c>
      <c r="F108" s="13">
        <f>SUM(F115+F122+F129+F136+F143+F150+F157+F178+F164)</f>
        <v>42903.03426</v>
      </c>
      <c r="G108" s="50">
        <f>SUM(G115+G122+G129+G136+G143+G150+G157+G178+G164)</f>
        <v>38863.718399999998</v>
      </c>
      <c r="H108" s="13">
        <f>SUM(H115+H122+H129+H136+H143+H150+H157+H178+H164)</f>
        <v>37246.396889999902</v>
      </c>
      <c r="I108" s="13">
        <f>SUM(I115+I122+I129+I136+I143+I150+I157+I178+I164)</f>
        <v>37246.396889999902</v>
      </c>
    </row>
    <row r="109" spans="1:9" ht="27.75" customHeight="1" thickBot="1">
      <c r="A109" s="78"/>
      <c r="B109" s="66"/>
      <c r="C109" s="6" t="s">
        <v>18</v>
      </c>
      <c r="D109" s="8">
        <f t="shared" si="17"/>
        <v>170988.27396999998</v>
      </c>
      <c r="E109" s="8">
        <f>SUM(E116+E123+E130+E137+E144+E151+E158+E179+E172)</f>
        <v>27191.946739999999</v>
      </c>
      <c r="F109" s="13">
        <f>SUM(F116+F123+F130+F137+F144+F151+F158+F179+F172)</f>
        <v>35970.83090999999</v>
      </c>
      <c r="G109" s="50">
        <f>SUM(G116+G123+G130+G137+G144+G151+G158+G179+G172)</f>
        <v>37615.516320000002</v>
      </c>
      <c r="H109" s="13">
        <f t="shared" ref="H109:I109" si="24">SUM(H116+H123+H130+H137+H144+H151+H158+H179+H172)</f>
        <v>35104.990000000005</v>
      </c>
      <c r="I109" s="13">
        <f t="shared" si="24"/>
        <v>35104.990000000005</v>
      </c>
    </row>
    <row r="110" spans="1:9" ht="19.5" customHeight="1" thickBot="1">
      <c r="A110" s="78"/>
      <c r="B110" s="66"/>
      <c r="C110" s="6" t="s">
        <v>19</v>
      </c>
      <c r="D110" s="8">
        <f t="shared" si="17"/>
        <v>550</v>
      </c>
      <c r="E110" s="8">
        <f>SUM(E117+E124+E131+E138+E145+E152+E159+E180)</f>
        <v>150</v>
      </c>
      <c r="F110" s="13">
        <f t="shared" ref="F110:I110" si="25">SUM(F117+F124+F131+F138+F145+F152+F159+F180)</f>
        <v>200</v>
      </c>
      <c r="G110" s="50">
        <f t="shared" si="25"/>
        <v>200</v>
      </c>
      <c r="H110" s="13">
        <f t="shared" si="25"/>
        <v>0</v>
      </c>
      <c r="I110" s="13">
        <f t="shared" si="25"/>
        <v>0</v>
      </c>
    </row>
    <row r="111" spans="1:9" ht="31.5" customHeight="1" thickBot="1">
      <c r="A111" s="79"/>
      <c r="B111" s="67"/>
      <c r="C111" s="6" t="s">
        <v>20</v>
      </c>
      <c r="D111" s="27">
        <f t="shared" si="17"/>
        <v>25194.300000000003</v>
      </c>
      <c r="E111" s="27">
        <f>SUM(E118+E125+E132+E139+E146+E153+E160+E181)</f>
        <v>4444.3500000000004</v>
      </c>
      <c r="F111" s="28">
        <f>SUM(F118+F125+F132+F139+F146+F153+F160+F181)</f>
        <v>5180</v>
      </c>
      <c r="G111" s="51">
        <f>SUM(G118+G125+G132+G139+G146+G153+G160+G181)</f>
        <v>5149.95</v>
      </c>
      <c r="H111" s="27">
        <f>SUM(H118+H125+H132+H139+H146+H153+H160+H181)</f>
        <v>5210</v>
      </c>
      <c r="I111" s="27">
        <f>SUM(I118+I125+I132+I139+I146+I153+I160+I181)</f>
        <v>5210</v>
      </c>
    </row>
    <row r="112" spans="1:9" ht="15" thickBot="1">
      <c r="A112" s="71" t="s">
        <v>45</v>
      </c>
      <c r="B112" s="68" t="s">
        <v>46</v>
      </c>
      <c r="C112" s="25" t="s">
        <v>14</v>
      </c>
      <c r="D112" s="39">
        <f t="shared" si="17"/>
        <v>354827.43572999979</v>
      </c>
      <c r="E112" s="29">
        <f>SUM(E114+E118)</f>
        <v>65465.385830000007</v>
      </c>
      <c r="F112" s="30">
        <f>SUM(F114+F118)</f>
        <v>75196.966039999999</v>
      </c>
      <c r="G112" s="52">
        <f>SUM(G114+G118)</f>
        <v>72426.542079999999</v>
      </c>
      <c r="H112" s="29">
        <f>SUM(H114+H118)</f>
        <v>70869.270889999898</v>
      </c>
      <c r="I112" s="31">
        <f>SUM(I114+I118)</f>
        <v>70869.270889999898</v>
      </c>
    </row>
    <row r="113" spans="1:9" ht="16.5" customHeight="1" thickBot="1">
      <c r="A113" s="72"/>
      <c r="B113" s="69"/>
      <c r="C113" s="26" t="s">
        <v>15</v>
      </c>
      <c r="D113" s="38"/>
      <c r="E113" s="32"/>
      <c r="F113" s="33"/>
      <c r="G113" s="53"/>
      <c r="H113" s="32"/>
      <c r="I113" s="34"/>
    </row>
    <row r="114" spans="1:9" ht="39" customHeight="1" thickBot="1">
      <c r="A114" s="72"/>
      <c r="B114" s="69"/>
      <c r="C114" s="25" t="s">
        <v>16</v>
      </c>
      <c r="D114" s="35">
        <f t="shared" si="17"/>
        <v>330623.13572999986</v>
      </c>
      <c r="E114" s="36">
        <f>SUM(E115+E116+E117)</f>
        <v>61201.035830000008</v>
      </c>
      <c r="F114" s="37">
        <f>SUM(F115+F116+F117)</f>
        <v>70196.966039999999</v>
      </c>
      <c r="G114" s="54">
        <f>SUM(G115+G116+G117)</f>
        <v>67486.592080000002</v>
      </c>
      <c r="H114" s="36">
        <f>SUM(H115+H116+H117)</f>
        <v>65869.270889999898</v>
      </c>
      <c r="I114" s="36">
        <f>SUM(I115+I116+I117)</f>
        <v>65869.270889999898</v>
      </c>
    </row>
    <row r="115" spans="1:9" ht="15" thickBot="1">
      <c r="A115" s="72"/>
      <c r="B115" s="88"/>
      <c r="C115" s="42" t="s">
        <v>17</v>
      </c>
      <c r="D115" s="40">
        <f t="shared" si="17"/>
        <v>174322.68572999979</v>
      </c>
      <c r="E115" s="32">
        <v>35881.085830000004</v>
      </c>
      <c r="F115" s="43">
        <v>38065.866040000001</v>
      </c>
      <c r="G115" s="55">
        <f>34553.32089-16.52881</f>
        <v>34536.792079999999</v>
      </c>
      <c r="H115" s="44">
        <v>32919.470889999902</v>
      </c>
      <c r="I115" s="34">
        <v>32919.470889999902</v>
      </c>
    </row>
    <row r="116" spans="1:9" ht="29.25" customHeight="1" thickBot="1">
      <c r="A116" s="72"/>
      <c r="B116" s="88"/>
      <c r="C116" s="42" t="s">
        <v>18</v>
      </c>
      <c r="D116" s="41">
        <f t="shared" si="17"/>
        <v>156300.45000000001</v>
      </c>
      <c r="E116" s="29">
        <v>25319.95</v>
      </c>
      <c r="F116" s="45">
        <v>32131.1</v>
      </c>
      <c r="G116" s="54">
        <v>32949.800000000003</v>
      </c>
      <c r="H116" s="46">
        <v>32949.800000000003</v>
      </c>
      <c r="I116" s="31">
        <v>32949.800000000003</v>
      </c>
    </row>
    <row r="117" spans="1:9" ht="15.75" customHeight="1" thickBot="1">
      <c r="A117" s="72"/>
      <c r="B117" s="69"/>
      <c r="C117" s="7" t="s">
        <v>19</v>
      </c>
      <c r="D117" s="8">
        <f t="shared" si="17"/>
        <v>0</v>
      </c>
      <c r="E117" s="9"/>
      <c r="F117" s="14"/>
      <c r="G117" s="47"/>
      <c r="H117" s="9"/>
      <c r="I117" s="9"/>
    </row>
    <row r="118" spans="1:9" ht="30" customHeight="1" thickBot="1">
      <c r="A118" s="73"/>
      <c r="B118" s="70"/>
      <c r="C118" s="7" t="s">
        <v>20</v>
      </c>
      <c r="D118" s="8">
        <f t="shared" si="17"/>
        <v>24204.300000000003</v>
      </c>
      <c r="E118" s="9">
        <v>4264.3500000000004</v>
      </c>
      <c r="F118" s="14">
        <v>5000</v>
      </c>
      <c r="G118" s="47">
        <v>4939.95</v>
      </c>
      <c r="H118" s="9">
        <v>5000</v>
      </c>
      <c r="I118" s="9">
        <v>5000</v>
      </c>
    </row>
    <row r="119" spans="1:9" ht="15" thickBot="1">
      <c r="A119" s="71" t="s">
        <v>47</v>
      </c>
      <c r="B119" s="71" t="s">
        <v>48</v>
      </c>
      <c r="C119" s="7" t="s">
        <v>14</v>
      </c>
      <c r="D119" s="8">
        <f t="shared" si="17"/>
        <v>32331.108550000001</v>
      </c>
      <c r="E119" s="9">
        <f>SUM(E121+E125)</f>
        <v>5649.0446499999998</v>
      </c>
      <c r="F119" s="14">
        <f>SUM(F121+F125)</f>
        <v>6637.2939000000006</v>
      </c>
      <c r="G119" s="47">
        <f>SUM(G121+G125)</f>
        <v>6681.59</v>
      </c>
      <c r="H119" s="9">
        <f>SUM(H121+H125)</f>
        <v>6681.59</v>
      </c>
      <c r="I119" s="9">
        <f>SUM(I121+I125)</f>
        <v>6681.59</v>
      </c>
    </row>
    <row r="120" spans="1:9" ht="18" customHeight="1" thickBot="1">
      <c r="A120" s="72"/>
      <c r="B120" s="72"/>
      <c r="C120" s="7" t="s">
        <v>15</v>
      </c>
      <c r="D120" s="8"/>
      <c r="E120" s="9"/>
      <c r="F120" s="14"/>
      <c r="G120" s="47"/>
      <c r="H120" s="9"/>
      <c r="I120" s="9"/>
    </row>
    <row r="121" spans="1:9" ht="42" customHeight="1" thickBot="1">
      <c r="A121" s="72"/>
      <c r="B121" s="72"/>
      <c r="C121" s="7" t="s">
        <v>16</v>
      </c>
      <c r="D121" s="8">
        <f t="shared" si="17"/>
        <v>31341.108550000001</v>
      </c>
      <c r="E121" s="9">
        <f>SUM(E122+E123+E124)</f>
        <v>5469.0446499999998</v>
      </c>
      <c r="F121" s="14">
        <f>SUM(F122+F123+F124)</f>
        <v>6457.2939000000006</v>
      </c>
      <c r="G121" s="47">
        <f>SUM(G122+G123+G124)</f>
        <v>6471.59</v>
      </c>
      <c r="H121" s="9">
        <f>SUM(H122+H123+H124)</f>
        <v>6471.59</v>
      </c>
      <c r="I121" s="9">
        <f>SUM(I122+I123+I124)</f>
        <v>6471.59</v>
      </c>
    </row>
    <row r="122" spans="1:9" ht="18" customHeight="1" thickBot="1">
      <c r="A122" s="72"/>
      <c r="B122" s="72"/>
      <c r="C122" s="7" t="s">
        <v>17</v>
      </c>
      <c r="D122" s="8">
        <f t="shared" si="17"/>
        <v>22215.289550000001</v>
      </c>
      <c r="E122" s="9">
        <v>5287.94265</v>
      </c>
      <c r="F122" s="14">
        <v>3978.1469000000002</v>
      </c>
      <c r="G122" s="47">
        <v>4316.3999999999996</v>
      </c>
      <c r="H122" s="9">
        <v>4316.3999999999996</v>
      </c>
      <c r="I122" s="9">
        <v>4316.3999999999996</v>
      </c>
    </row>
    <row r="123" spans="1:9" ht="27" customHeight="1" thickBot="1">
      <c r="A123" s="72"/>
      <c r="B123" s="72"/>
      <c r="C123" s="7" t="s">
        <v>18</v>
      </c>
      <c r="D123" s="8">
        <f t="shared" si="17"/>
        <v>9125.8189999999995</v>
      </c>
      <c r="E123" s="9">
        <v>181.102</v>
      </c>
      <c r="F123" s="14">
        <v>2479.1469999999999</v>
      </c>
      <c r="G123" s="47">
        <v>2155.19</v>
      </c>
      <c r="H123" s="9">
        <v>2155.19</v>
      </c>
      <c r="I123" s="9">
        <v>2155.19</v>
      </c>
    </row>
    <row r="124" spans="1:9" ht="15.75" customHeight="1" thickBot="1">
      <c r="A124" s="72"/>
      <c r="B124" s="72"/>
      <c r="C124" s="7" t="s">
        <v>19</v>
      </c>
      <c r="D124" s="8">
        <f t="shared" si="17"/>
        <v>0</v>
      </c>
      <c r="E124" s="9"/>
      <c r="F124" s="14"/>
      <c r="G124" s="47"/>
      <c r="H124" s="9"/>
      <c r="I124" s="9"/>
    </row>
    <row r="125" spans="1:9" ht="30" customHeight="1" thickBot="1">
      <c r="A125" s="73"/>
      <c r="B125" s="73"/>
      <c r="C125" s="7" t="s">
        <v>20</v>
      </c>
      <c r="D125" s="8">
        <f t="shared" si="17"/>
        <v>990</v>
      </c>
      <c r="E125" s="9">
        <v>180</v>
      </c>
      <c r="F125" s="14">
        <v>180</v>
      </c>
      <c r="G125" s="47">
        <v>210</v>
      </c>
      <c r="H125" s="9">
        <v>210</v>
      </c>
      <c r="I125" s="9">
        <v>210</v>
      </c>
    </row>
    <row r="126" spans="1:9" ht="15" thickBot="1">
      <c r="A126" s="71" t="s">
        <v>49</v>
      </c>
      <c r="B126" s="71" t="s">
        <v>50</v>
      </c>
      <c r="C126" s="7" t="s">
        <v>14</v>
      </c>
      <c r="D126" s="8">
        <f t="shared" si="17"/>
        <v>0</v>
      </c>
      <c r="E126" s="9"/>
      <c r="F126" s="14"/>
      <c r="G126" s="47"/>
      <c r="H126" s="9"/>
      <c r="I126" s="9"/>
    </row>
    <row r="127" spans="1:9" ht="17.25" customHeight="1" thickBot="1">
      <c r="A127" s="72"/>
      <c r="B127" s="72"/>
      <c r="C127" s="7" t="s">
        <v>15</v>
      </c>
      <c r="D127" s="8">
        <f t="shared" si="17"/>
        <v>0</v>
      </c>
      <c r="E127" s="9"/>
      <c r="F127" s="14"/>
      <c r="G127" s="47"/>
      <c r="H127" s="9"/>
      <c r="I127" s="9"/>
    </row>
    <row r="128" spans="1:9" ht="42" customHeight="1" thickBot="1">
      <c r="A128" s="72"/>
      <c r="B128" s="72"/>
      <c r="C128" s="7" t="s">
        <v>16</v>
      </c>
      <c r="D128" s="8">
        <f t="shared" si="17"/>
        <v>0</v>
      </c>
      <c r="E128" s="9"/>
      <c r="F128" s="14"/>
      <c r="G128" s="47"/>
      <c r="H128" s="9"/>
      <c r="I128" s="9"/>
    </row>
    <row r="129" spans="1:9" ht="19.5" customHeight="1" thickBot="1">
      <c r="A129" s="72"/>
      <c r="B129" s="72"/>
      <c r="C129" s="7" t="s">
        <v>17</v>
      </c>
      <c r="D129" s="8">
        <f t="shared" si="17"/>
        <v>0</v>
      </c>
      <c r="E129" s="9"/>
      <c r="F129" s="14"/>
      <c r="G129" s="47"/>
      <c r="H129" s="9"/>
      <c r="I129" s="9"/>
    </row>
    <row r="130" spans="1:9" ht="27" customHeight="1" thickBot="1">
      <c r="A130" s="72"/>
      <c r="B130" s="72"/>
      <c r="C130" s="7" t="s">
        <v>18</v>
      </c>
      <c r="D130" s="8">
        <f t="shared" si="17"/>
        <v>0</v>
      </c>
      <c r="E130" s="9"/>
      <c r="F130" s="14"/>
      <c r="G130" s="47"/>
      <c r="H130" s="9"/>
      <c r="I130" s="9"/>
    </row>
    <row r="131" spans="1:9" ht="17.25" customHeight="1" thickBot="1">
      <c r="A131" s="72"/>
      <c r="B131" s="72"/>
      <c r="C131" s="7" t="s">
        <v>19</v>
      </c>
      <c r="D131" s="8">
        <f t="shared" si="17"/>
        <v>0</v>
      </c>
      <c r="E131" s="9"/>
      <c r="F131" s="14"/>
      <c r="G131" s="47"/>
      <c r="H131" s="9"/>
      <c r="I131" s="9"/>
    </row>
    <row r="132" spans="1:9" ht="30" customHeight="1" thickBot="1">
      <c r="A132" s="73"/>
      <c r="B132" s="73"/>
      <c r="C132" s="7" t="s">
        <v>20</v>
      </c>
      <c r="D132" s="8">
        <f t="shared" si="17"/>
        <v>0</v>
      </c>
      <c r="E132" s="9"/>
      <c r="F132" s="14"/>
      <c r="G132" s="47"/>
      <c r="H132" s="9"/>
      <c r="I132" s="9"/>
    </row>
    <row r="133" spans="1:9" ht="15" thickBot="1">
      <c r="A133" s="71" t="s">
        <v>51</v>
      </c>
      <c r="B133" s="71" t="s">
        <v>52</v>
      </c>
      <c r="C133" s="7" t="s">
        <v>14</v>
      </c>
      <c r="D133" s="8">
        <f t="shared" si="17"/>
        <v>0</v>
      </c>
      <c r="E133" s="9"/>
      <c r="F133" s="14"/>
      <c r="G133" s="47"/>
      <c r="H133" s="9"/>
      <c r="I133" s="9"/>
    </row>
    <row r="134" spans="1:9" ht="18.75" customHeight="1" thickBot="1">
      <c r="A134" s="72"/>
      <c r="B134" s="72"/>
      <c r="C134" s="7" t="s">
        <v>15</v>
      </c>
      <c r="D134" s="8">
        <f t="shared" si="17"/>
        <v>0</v>
      </c>
      <c r="E134" s="9"/>
      <c r="F134" s="14"/>
      <c r="G134" s="47"/>
      <c r="H134" s="9"/>
      <c r="I134" s="9"/>
    </row>
    <row r="135" spans="1:9" ht="42" customHeight="1" thickBot="1">
      <c r="A135" s="72"/>
      <c r="B135" s="72"/>
      <c r="C135" s="7" t="s">
        <v>16</v>
      </c>
      <c r="D135" s="8">
        <f t="shared" si="17"/>
        <v>0</v>
      </c>
      <c r="E135" s="9"/>
      <c r="F135" s="14"/>
      <c r="G135" s="47"/>
      <c r="H135" s="9"/>
      <c r="I135" s="9"/>
    </row>
    <row r="136" spans="1:9" ht="16.5" customHeight="1" thickBot="1">
      <c r="A136" s="72"/>
      <c r="B136" s="72"/>
      <c r="C136" s="7" t="s">
        <v>17</v>
      </c>
      <c r="D136" s="8">
        <f t="shared" si="17"/>
        <v>0</v>
      </c>
      <c r="E136" s="9"/>
      <c r="F136" s="14"/>
      <c r="G136" s="47"/>
      <c r="H136" s="9"/>
      <c r="I136" s="9"/>
    </row>
    <row r="137" spans="1:9" ht="29.25" customHeight="1" thickBot="1">
      <c r="A137" s="72"/>
      <c r="B137" s="72"/>
      <c r="C137" s="7" t="s">
        <v>18</v>
      </c>
      <c r="D137" s="8">
        <f t="shared" si="17"/>
        <v>0</v>
      </c>
      <c r="E137" s="9"/>
      <c r="F137" s="14"/>
      <c r="G137" s="47"/>
      <c r="H137" s="9"/>
      <c r="I137" s="9"/>
    </row>
    <row r="138" spans="1:9" ht="20.25" customHeight="1" thickBot="1">
      <c r="A138" s="72"/>
      <c r="B138" s="72"/>
      <c r="C138" s="7" t="s">
        <v>19</v>
      </c>
      <c r="D138" s="8">
        <f t="shared" si="17"/>
        <v>0</v>
      </c>
      <c r="E138" s="9"/>
      <c r="F138" s="14"/>
      <c r="G138" s="47"/>
      <c r="H138" s="9"/>
      <c r="I138" s="9"/>
    </row>
    <row r="139" spans="1:9" ht="29.25" customHeight="1" thickBot="1">
      <c r="A139" s="73"/>
      <c r="B139" s="73"/>
      <c r="C139" s="7" t="s">
        <v>20</v>
      </c>
      <c r="D139" s="8">
        <f t="shared" si="17"/>
        <v>0</v>
      </c>
      <c r="E139" s="9"/>
      <c r="F139" s="14"/>
      <c r="G139" s="47"/>
      <c r="H139" s="9"/>
      <c r="I139" s="9"/>
    </row>
    <row r="140" spans="1:9" ht="15" thickBot="1">
      <c r="A140" s="71" t="s">
        <v>53</v>
      </c>
      <c r="B140" s="71" t="s">
        <v>54</v>
      </c>
      <c r="C140" s="7" t="s">
        <v>14</v>
      </c>
      <c r="D140" s="8">
        <f t="shared" si="17"/>
        <v>628.94675999999993</v>
      </c>
      <c r="E140" s="9">
        <f>SUM(E142+E146)</f>
        <v>165.78948</v>
      </c>
      <c r="F140" s="14">
        <f>SUM(F142+F146)</f>
        <v>221.05264</v>
      </c>
      <c r="G140" s="47">
        <f>SUM(G142+G146)</f>
        <v>221.05264</v>
      </c>
      <c r="H140" s="9">
        <f t="shared" ref="H140:I140" si="26">SUM(H142+H146)</f>
        <v>10.526</v>
      </c>
      <c r="I140" s="9">
        <f t="shared" si="26"/>
        <v>10.526</v>
      </c>
    </row>
    <row r="141" spans="1:9" ht="15.75" customHeight="1" thickBot="1">
      <c r="A141" s="72"/>
      <c r="B141" s="72"/>
      <c r="C141" s="7" t="s">
        <v>15</v>
      </c>
      <c r="D141" s="8"/>
      <c r="E141" s="9"/>
      <c r="F141" s="14"/>
      <c r="G141" s="47"/>
      <c r="H141" s="9"/>
      <c r="I141" s="9"/>
    </row>
    <row r="142" spans="1:9" ht="42" customHeight="1" thickBot="1">
      <c r="A142" s="72"/>
      <c r="B142" s="72"/>
      <c r="C142" s="7" t="s">
        <v>16</v>
      </c>
      <c r="D142" s="8">
        <f t="shared" si="17"/>
        <v>628.94675999999993</v>
      </c>
      <c r="E142" s="9">
        <f>SUM(E143+E144+E145)</f>
        <v>165.78948</v>
      </c>
      <c r="F142" s="14">
        <f>SUM(F143+F144+F145)</f>
        <v>221.05264</v>
      </c>
      <c r="G142" s="47">
        <f>SUM(G143+G144+G145)</f>
        <v>221.05264</v>
      </c>
      <c r="H142" s="9">
        <f>SUM(H143+H144+H145)</f>
        <v>10.526</v>
      </c>
      <c r="I142" s="9">
        <f>SUM(I143+I144+I145)</f>
        <v>10.526</v>
      </c>
    </row>
    <row r="143" spans="1:9" ht="18.75" customHeight="1" thickBot="1">
      <c r="A143" s="72"/>
      <c r="B143" s="72"/>
      <c r="C143" s="7" t="s">
        <v>17</v>
      </c>
      <c r="D143" s="8">
        <f t="shared" si="17"/>
        <v>49.999380000000002</v>
      </c>
      <c r="E143" s="9">
        <v>7.8947399999999996</v>
      </c>
      <c r="F143" s="14">
        <v>10.52632</v>
      </c>
      <c r="G143" s="47">
        <v>10.52632</v>
      </c>
      <c r="H143" s="9">
        <v>10.526</v>
      </c>
      <c r="I143" s="9">
        <v>10.526</v>
      </c>
    </row>
    <row r="144" spans="1:9" ht="28.5" customHeight="1" thickBot="1">
      <c r="A144" s="72"/>
      <c r="B144" s="72"/>
      <c r="C144" s="7" t="s">
        <v>18</v>
      </c>
      <c r="D144" s="8">
        <f t="shared" si="17"/>
        <v>28.947379999999999</v>
      </c>
      <c r="E144" s="9">
        <v>7.8947399999999996</v>
      </c>
      <c r="F144" s="14">
        <v>10.52632</v>
      </c>
      <c r="G144" s="47">
        <v>10.52632</v>
      </c>
      <c r="H144" s="9"/>
      <c r="I144" s="9"/>
    </row>
    <row r="145" spans="1:9" ht="21" customHeight="1" thickBot="1">
      <c r="A145" s="72"/>
      <c r="B145" s="72"/>
      <c r="C145" s="7" t="s">
        <v>19</v>
      </c>
      <c r="D145" s="8">
        <f t="shared" si="17"/>
        <v>550</v>
      </c>
      <c r="E145" s="9">
        <v>150</v>
      </c>
      <c r="F145" s="14">
        <v>200</v>
      </c>
      <c r="G145" s="47">
        <v>200</v>
      </c>
      <c r="H145" s="9"/>
      <c r="I145" s="9"/>
    </row>
    <row r="146" spans="1:9" ht="29.25" customHeight="1" thickBot="1">
      <c r="A146" s="73"/>
      <c r="B146" s="73"/>
      <c r="C146" s="7" t="s">
        <v>20</v>
      </c>
      <c r="D146" s="8">
        <f t="shared" si="17"/>
        <v>0</v>
      </c>
      <c r="E146" s="9"/>
      <c r="F146" s="14"/>
      <c r="G146" s="47"/>
      <c r="H146" s="9"/>
      <c r="I146" s="9"/>
    </row>
    <row r="147" spans="1:9" ht="15" thickBot="1">
      <c r="A147" s="71" t="s">
        <v>55</v>
      </c>
      <c r="B147" s="71" t="s">
        <v>56</v>
      </c>
      <c r="C147" s="7" t="s">
        <v>14</v>
      </c>
      <c r="D147" s="8">
        <f t="shared" si="17"/>
        <v>0</v>
      </c>
      <c r="E147" s="9"/>
      <c r="F147" s="14"/>
      <c r="G147" s="47"/>
      <c r="H147" s="9"/>
      <c r="I147" s="9"/>
    </row>
    <row r="148" spans="1:9" ht="15" customHeight="1" thickBot="1">
      <c r="A148" s="72"/>
      <c r="B148" s="72"/>
      <c r="C148" s="7" t="s">
        <v>15</v>
      </c>
      <c r="D148" s="8"/>
      <c r="E148" s="9"/>
      <c r="F148" s="14"/>
      <c r="G148" s="47"/>
      <c r="H148" s="9"/>
      <c r="I148" s="9"/>
    </row>
    <row r="149" spans="1:9" ht="39.75" customHeight="1" thickBot="1">
      <c r="A149" s="72"/>
      <c r="B149" s="72"/>
      <c r="C149" s="7" t="s">
        <v>16</v>
      </c>
      <c r="D149" s="8">
        <f t="shared" ref="D149:D207" si="27">SUM(H149+G149+F149+E149+I149)</f>
        <v>0</v>
      </c>
      <c r="E149" s="9"/>
      <c r="F149" s="14"/>
      <c r="G149" s="47"/>
      <c r="H149" s="9"/>
      <c r="I149" s="9"/>
    </row>
    <row r="150" spans="1:9" ht="16.5" customHeight="1" thickBot="1">
      <c r="A150" s="72"/>
      <c r="B150" s="72"/>
      <c r="C150" s="7" t="s">
        <v>17</v>
      </c>
      <c r="D150" s="8">
        <f t="shared" si="27"/>
        <v>0</v>
      </c>
      <c r="E150" s="9"/>
      <c r="F150" s="14"/>
      <c r="G150" s="47"/>
      <c r="H150" s="9"/>
      <c r="I150" s="9"/>
    </row>
    <row r="151" spans="1:9" ht="29.25" customHeight="1" thickBot="1">
      <c r="A151" s="72"/>
      <c r="B151" s="72"/>
      <c r="C151" s="7" t="s">
        <v>18</v>
      </c>
      <c r="D151" s="8">
        <f t="shared" si="27"/>
        <v>0</v>
      </c>
      <c r="E151" s="9"/>
      <c r="F151" s="14"/>
      <c r="G151" s="47"/>
      <c r="H151" s="9"/>
      <c r="I151" s="9"/>
    </row>
    <row r="152" spans="1:9" ht="15.75" customHeight="1" thickBot="1">
      <c r="A152" s="72"/>
      <c r="B152" s="72"/>
      <c r="C152" s="7" t="s">
        <v>19</v>
      </c>
      <c r="D152" s="8">
        <f t="shared" si="27"/>
        <v>0</v>
      </c>
      <c r="E152" s="9"/>
      <c r="F152" s="14"/>
      <c r="G152" s="47"/>
      <c r="H152" s="9"/>
      <c r="I152" s="9"/>
    </row>
    <row r="153" spans="1:9" ht="29.25" customHeight="1" thickBot="1">
      <c r="A153" s="73"/>
      <c r="B153" s="73"/>
      <c r="C153" s="7" t="s">
        <v>20</v>
      </c>
      <c r="D153" s="8">
        <f t="shared" si="27"/>
        <v>0</v>
      </c>
      <c r="E153" s="9"/>
      <c r="F153" s="14"/>
      <c r="G153" s="47"/>
      <c r="H153" s="9"/>
      <c r="I153" s="9"/>
    </row>
    <row r="154" spans="1:9" ht="15" thickBot="1">
      <c r="A154" s="71" t="s">
        <v>57</v>
      </c>
      <c r="B154" s="71" t="s">
        <v>58</v>
      </c>
      <c r="C154" s="7" t="s">
        <v>14</v>
      </c>
      <c r="D154" s="8">
        <f t="shared" si="27"/>
        <v>1178.4949999999999</v>
      </c>
      <c r="E154" s="9">
        <v>330</v>
      </c>
      <c r="F154" s="14">
        <v>848.495</v>
      </c>
      <c r="G154" s="47"/>
      <c r="H154" s="9"/>
      <c r="I154" s="9"/>
    </row>
    <row r="155" spans="1:9" ht="15" customHeight="1" thickBot="1">
      <c r="A155" s="72"/>
      <c r="B155" s="72"/>
      <c r="C155" s="7" t="s">
        <v>15</v>
      </c>
      <c r="D155" s="8"/>
      <c r="E155" s="9"/>
      <c r="F155" s="14"/>
      <c r="G155" s="47"/>
      <c r="H155" s="9"/>
      <c r="I155" s="9"/>
    </row>
    <row r="156" spans="1:9" ht="39" customHeight="1" thickBot="1">
      <c r="A156" s="72"/>
      <c r="B156" s="72"/>
      <c r="C156" s="7" t="s">
        <v>16</v>
      </c>
      <c r="D156" s="8">
        <f t="shared" si="27"/>
        <v>1178.4949999999999</v>
      </c>
      <c r="E156" s="9">
        <v>330</v>
      </c>
      <c r="F156" s="14">
        <v>848.495</v>
      </c>
      <c r="G156" s="47"/>
      <c r="H156" s="9"/>
      <c r="I156" s="9"/>
    </row>
    <row r="157" spans="1:9" ht="19.5" customHeight="1" thickBot="1">
      <c r="A157" s="72"/>
      <c r="B157" s="72"/>
      <c r="C157" s="7" t="s">
        <v>17</v>
      </c>
      <c r="D157" s="8">
        <f t="shared" si="27"/>
        <v>1178.4949999999999</v>
      </c>
      <c r="E157" s="9">
        <v>330</v>
      </c>
      <c r="F157" s="14">
        <v>848.495</v>
      </c>
      <c r="G157" s="47"/>
      <c r="H157" s="9"/>
      <c r="I157" s="9"/>
    </row>
    <row r="158" spans="1:9" ht="27" customHeight="1" thickBot="1">
      <c r="A158" s="72"/>
      <c r="B158" s="72"/>
      <c r="C158" s="7" t="s">
        <v>18</v>
      </c>
      <c r="D158" s="8">
        <f t="shared" si="27"/>
        <v>0</v>
      </c>
      <c r="E158" s="9"/>
      <c r="F158" s="14"/>
      <c r="G158" s="47"/>
      <c r="H158" s="9"/>
      <c r="I158" s="9"/>
    </row>
    <row r="159" spans="1:9" ht="18.75" customHeight="1" thickBot="1">
      <c r="A159" s="72"/>
      <c r="B159" s="72"/>
      <c r="C159" s="7" t="s">
        <v>19</v>
      </c>
      <c r="D159" s="8">
        <f t="shared" si="27"/>
        <v>0</v>
      </c>
      <c r="E159" s="9"/>
      <c r="F159" s="14"/>
      <c r="G159" s="47"/>
      <c r="H159" s="9"/>
      <c r="I159" s="9"/>
    </row>
    <row r="160" spans="1:9" ht="30" customHeight="1" thickBot="1">
      <c r="A160" s="73"/>
      <c r="B160" s="73"/>
      <c r="C160" s="7" t="s">
        <v>20</v>
      </c>
      <c r="D160" s="8">
        <f t="shared" si="27"/>
        <v>0</v>
      </c>
      <c r="E160" s="9"/>
      <c r="F160" s="14"/>
      <c r="G160" s="47"/>
      <c r="H160" s="9"/>
      <c r="I160" s="9"/>
    </row>
    <row r="161" spans="1:9" ht="15" thickBot="1">
      <c r="A161" s="71" t="s">
        <v>59</v>
      </c>
      <c r="B161" s="68" t="s">
        <v>60</v>
      </c>
      <c r="C161" s="7" t="s">
        <v>14</v>
      </c>
      <c r="D161" s="8">
        <f t="shared" si="27"/>
        <v>0</v>
      </c>
      <c r="E161" s="9"/>
      <c r="F161" s="14"/>
      <c r="G161" s="47"/>
      <c r="H161" s="9"/>
      <c r="I161" s="9"/>
    </row>
    <row r="162" spans="1:9" ht="15" customHeight="1" thickBot="1">
      <c r="A162" s="72"/>
      <c r="B162" s="69"/>
      <c r="C162" s="7" t="s">
        <v>15</v>
      </c>
      <c r="D162" s="8"/>
      <c r="E162" s="9"/>
      <c r="F162" s="14"/>
      <c r="G162" s="47"/>
      <c r="H162" s="9"/>
      <c r="I162" s="9"/>
    </row>
    <row r="163" spans="1:9" ht="42.75" customHeight="1" thickBot="1">
      <c r="A163" s="72"/>
      <c r="B163" s="69"/>
      <c r="C163" s="7" t="s">
        <v>16</v>
      </c>
      <c r="D163" s="8">
        <f t="shared" si="27"/>
        <v>0</v>
      </c>
      <c r="E163" s="9"/>
      <c r="F163" s="14"/>
      <c r="G163" s="47"/>
      <c r="H163" s="9"/>
      <c r="I163" s="9"/>
    </row>
    <row r="164" spans="1:9" ht="16.5" customHeight="1" thickBot="1">
      <c r="A164" s="72"/>
      <c r="B164" s="69"/>
      <c r="C164" s="7" t="s">
        <v>17</v>
      </c>
      <c r="D164" s="8">
        <f t="shared" si="27"/>
        <v>0</v>
      </c>
      <c r="E164" s="9"/>
      <c r="F164" s="14"/>
      <c r="G164" s="47"/>
      <c r="H164" s="9"/>
      <c r="I164" s="9"/>
    </row>
    <row r="165" spans="1:9" ht="29.25" customHeight="1" thickBot="1">
      <c r="A165" s="72"/>
      <c r="B165" s="69"/>
      <c r="C165" s="7" t="s">
        <v>18</v>
      </c>
      <c r="D165" s="8">
        <f t="shared" si="27"/>
        <v>0</v>
      </c>
      <c r="E165" s="9"/>
      <c r="F165" s="14"/>
      <c r="G165" s="47"/>
      <c r="H165" s="9"/>
      <c r="I165" s="9"/>
    </row>
    <row r="166" spans="1:9" ht="18" customHeight="1" thickBot="1">
      <c r="A166" s="72"/>
      <c r="B166" s="69"/>
      <c r="C166" s="7" t="s">
        <v>19</v>
      </c>
      <c r="D166" s="8">
        <f t="shared" si="27"/>
        <v>0</v>
      </c>
      <c r="E166" s="9"/>
      <c r="F166" s="14"/>
      <c r="G166" s="47"/>
      <c r="H166" s="9"/>
      <c r="I166" s="9"/>
    </row>
    <row r="167" spans="1:9" ht="30.75" customHeight="1" thickBot="1">
      <c r="A167" s="73"/>
      <c r="B167" s="70"/>
      <c r="C167" s="7" t="s">
        <v>20</v>
      </c>
      <c r="D167" s="8">
        <f t="shared" si="27"/>
        <v>0</v>
      </c>
      <c r="E167" s="9"/>
      <c r="F167" s="14"/>
      <c r="G167" s="47"/>
      <c r="H167" s="9"/>
      <c r="I167" s="9"/>
    </row>
    <row r="168" spans="1:9" ht="15" thickBot="1">
      <c r="A168" s="71" t="s">
        <v>77</v>
      </c>
      <c r="B168" s="68" t="s">
        <v>78</v>
      </c>
      <c r="C168" s="7" t="s">
        <v>14</v>
      </c>
      <c r="D168" s="8">
        <f t="shared" si="27"/>
        <v>3538.0575899999999</v>
      </c>
      <c r="E168" s="9">
        <v>1508</v>
      </c>
      <c r="F168" s="14">
        <f>SUM(F170)</f>
        <v>750.05759</v>
      </c>
      <c r="G168" s="47">
        <v>1280</v>
      </c>
      <c r="H168" s="9"/>
      <c r="I168" s="9"/>
    </row>
    <row r="169" spans="1:9" ht="15" customHeight="1" thickBot="1">
      <c r="A169" s="72"/>
      <c r="B169" s="69"/>
      <c r="C169" s="7" t="s">
        <v>15</v>
      </c>
      <c r="D169" s="8"/>
      <c r="E169" s="9"/>
      <c r="F169" s="14"/>
      <c r="G169" s="47"/>
      <c r="H169" s="9"/>
      <c r="I169" s="9"/>
    </row>
    <row r="170" spans="1:9" ht="42.75" customHeight="1" thickBot="1">
      <c r="A170" s="72"/>
      <c r="B170" s="69"/>
      <c r="C170" s="7" t="s">
        <v>16</v>
      </c>
      <c r="D170" s="8">
        <f t="shared" si="27"/>
        <v>3538.0575899999999</v>
      </c>
      <c r="E170" s="9">
        <v>1508</v>
      </c>
      <c r="F170" s="14">
        <v>750.05759</v>
      </c>
      <c r="G170" s="47">
        <v>1280</v>
      </c>
      <c r="H170" s="9"/>
      <c r="I170" s="9"/>
    </row>
    <row r="171" spans="1:9" ht="16.5" customHeight="1" thickBot="1">
      <c r="A171" s="72"/>
      <c r="B171" s="69"/>
      <c r="C171" s="7" t="s">
        <v>17</v>
      </c>
      <c r="D171" s="8">
        <f t="shared" si="27"/>
        <v>0</v>
      </c>
      <c r="E171" s="9"/>
      <c r="F171" s="14"/>
      <c r="G171" s="47"/>
      <c r="H171" s="9"/>
      <c r="I171" s="9"/>
    </row>
    <row r="172" spans="1:9" ht="29.25" customHeight="1" thickBot="1">
      <c r="A172" s="72"/>
      <c r="B172" s="69"/>
      <c r="C172" s="7" t="s">
        <v>18</v>
      </c>
      <c r="D172" s="8">
        <f t="shared" si="27"/>
        <v>3538.0575899999999</v>
      </c>
      <c r="E172" s="9">
        <v>1508</v>
      </c>
      <c r="F172" s="14">
        <v>750.05759</v>
      </c>
      <c r="G172" s="47">
        <v>1280</v>
      </c>
      <c r="H172" s="9"/>
      <c r="I172" s="9"/>
    </row>
    <row r="173" spans="1:9" ht="18" customHeight="1" thickBot="1">
      <c r="A173" s="72"/>
      <c r="B173" s="69"/>
      <c r="C173" s="7" t="s">
        <v>19</v>
      </c>
      <c r="D173" s="8">
        <f t="shared" si="27"/>
        <v>0</v>
      </c>
      <c r="E173" s="9"/>
      <c r="F173" s="14"/>
      <c r="G173" s="47"/>
      <c r="H173" s="9"/>
      <c r="I173" s="9"/>
    </row>
    <row r="174" spans="1:9" ht="30.75" customHeight="1" thickBot="1">
      <c r="A174" s="73"/>
      <c r="B174" s="70"/>
      <c r="C174" s="7" t="s">
        <v>20</v>
      </c>
      <c r="D174" s="8">
        <f t="shared" si="27"/>
        <v>0</v>
      </c>
      <c r="E174" s="9"/>
      <c r="F174" s="14"/>
      <c r="G174" s="47"/>
      <c r="H174" s="9"/>
      <c r="I174" s="9"/>
    </row>
    <row r="175" spans="1:9" ht="15" thickBot="1">
      <c r="A175" s="71" t="s">
        <v>80</v>
      </c>
      <c r="B175" s="68" t="s">
        <v>79</v>
      </c>
      <c r="C175" s="7" t="s">
        <v>14</v>
      </c>
      <c r="D175" s="8">
        <f t="shared" si="27"/>
        <v>1995</v>
      </c>
      <c r="E175" s="9">
        <v>175</v>
      </c>
      <c r="F175" s="14">
        <v>600</v>
      </c>
      <c r="G175" s="47">
        <v>1220</v>
      </c>
      <c r="H175" s="9"/>
      <c r="I175" s="9"/>
    </row>
    <row r="176" spans="1:9" ht="15" customHeight="1" thickBot="1">
      <c r="A176" s="72"/>
      <c r="B176" s="69"/>
      <c r="C176" s="7" t="s">
        <v>15</v>
      </c>
      <c r="D176" s="8"/>
      <c r="E176" s="9"/>
      <c r="F176" s="14"/>
      <c r="G176" s="47"/>
      <c r="H176" s="9"/>
      <c r="I176" s="9"/>
    </row>
    <row r="177" spans="1:9" ht="42.75" customHeight="1" thickBot="1">
      <c r="A177" s="72"/>
      <c r="B177" s="69"/>
      <c r="C177" s="7" t="s">
        <v>16</v>
      </c>
      <c r="D177" s="8">
        <f t="shared" si="27"/>
        <v>1995</v>
      </c>
      <c r="E177" s="9">
        <v>175</v>
      </c>
      <c r="F177" s="14">
        <v>600</v>
      </c>
      <c r="G177" s="47">
        <v>1220</v>
      </c>
      <c r="H177" s="9"/>
      <c r="I177" s="9"/>
    </row>
    <row r="178" spans="1:9" ht="16.5" customHeight="1" thickBot="1">
      <c r="A178" s="72"/>
      <c r="B178" s="69"/>
      <c r="C178" s="7" t="s">
        <v>17</v>
      </c>
      <c r="D178" s="8">
        <f t="shared" si="27"/>
        <v>0</v>
      </c>
      <c r="E178" s="9"/>
      <c r="F178" s="14"/>
      <c r="G178" s="47"/>
      <c r="H178" s="9"/>
      <c r="I178" s="9"/>
    </row>
    <row r="179" spans="1:9" ht="29.25" customHeight="1" thickBot="1">
      <c r="A179" s="72"/>
      <c r="B179" s="69"/>
      <c r="C179" s="7" t="s">
        <v>18</v>
      </c>
      <c r="D179" s="8">
        <f t="shared" si="27"/>
        <v>1995</v>
      </c>
      <c r="E179" s="9">
        <v>175</v>
      </c>
      <c r="F179" s="14">
        <v>600</v>
      </c>
      <c r="G179" s="47">
        <v>1220</v>
      </c>
      <c r="H179" s="9"/>
      <c r="I179" s="9"/>
    </row>
    <row r="180" spans="1:9" ht="18" customHeight="1" thickBot="1">
      <c r="A180" s="72"/>
      <c r="B180" s="69"/>
      <c r="C180" s="7" t="s">
        <v>19</v>
      </c>
      <c r="D180" s="8">
        <f t="shared" si="27"/>
        <v>0</v>
      </c>
      <c r="E180" s="9"/>
      <c r="F180" s="14"/>
      <c r="G180" s="47"/>
      <c r="H180" s="9"/>
      <c r="I180" s="9"/>
    </row>
    <row r="181" spans="1:9" ht="30.75" customHeight="1" thickBot="1">
      <c r="A181" s="73"/>
      <c r="B181" s="70"/>
      <c r="C181" s="7" t="s">
        <v>20</v>
      </c>
      <c r="D181" s="8">
        <f t="shared" si="27"/>
        <v>0</v>
      </c>
      <c r="E181" s="9"/>
      <c r="F181" s="14"/>
      <c r="G181" s="47"/>
      <c r="H181" s="9"/>
      <c r="I181" s="9"/>
    </row>
    <row r="182" spans="1:9" ht="22.5" customHeight="1" thickBot="1">
      <c r="A182" s="77" t="s">
        <v>61</v>
      </c>
      <c r="B182" s="80" t="s">
        <v>62</v>
      </c>
      <c r="C182" s="6" t="s">
        <v>14</v>
      </c>
      <c r="D182" s="8">
        <f t="shared" si="27"/>
        <v>348218.66801999998</v>
      </c>
      <c r="E182" s="8">
        <f>SUM(E184+E188)</f>
        <v>60356.758620000001</v>
      </c>
      <c r="F182" s="13">
        <f t="shared" ref="F182:I182" si="28">SUM(F184+F188)</f>
        <v>73311.973490000004</v>
      </c>
      <c r="G182" s="50">
        <f t="shared" si="28"/>
        <v>71324.962350000016</v>
      </c>
      <c r="H182" s="8">
        <f t="shared" si="28"/>
        <v>71612.486780000007</v>
      </c>
      <c r="I182" s="8">
        <f t="shared" si="28"/>
        <v>71612.486780000007</v>
      </c>
    </row>
    <row r="183" spans="1:9" ht="15" customHeight="1" thickBot="1">
      <c r="A183" s="78"/>
      <c r="B183" s="81"/>
      <c r="C183" s="6" t="s">
        <v>15</v>
      </c>
      <c r="D183" s="8"/>
      <c r="E183" s="8"/>
      <c r="F183" s="13"/>
      <c r="G183" s="47"/>
      <c r="H183" s="9"/>
      <c r="I183" s="9"/>
    </row>
    <row r="184" spans="1:9" ht="40.5" customHeight="1" thickBot="1">
      <c r="A184" s="78"/>
      <c r="B184" s="81"/>
      <c r="C184" s="6" t="s">
        <v>16</v>
      </c>
      <c r="D184" s="8">
        <f t="shared" si="27"/>
        <v>348218.66801999998</v>
      </c>
      <c r="E184" s="8">
        <f>SUM(E185+E186+E187)</f>
        <v>60356.758620000001</v>
      </c>
      <c r="F184" s="13">
        <f t="shared" ref="F184:I184" si="29">SUM(F185+F186+F187)</f>
        <v>73311.973490000004</v>
      </c>
      <c r="G184" s="50">
        <f t="shared" si="29"/>
        <v>71324.962350000016</v>
      </c>
      <c r="H184" s="8">
        <f t="shared" si="29"/>
        <v>71612.486780000007</v>
      </c>
      <c r="I184" s="8">
        <f t="shared" si="29"/>
        <v>71612.486780000007</v>
      </c>
    </row>
    <row r="185" spans="1:9" ht="16.5" customHeight="1" thickBot="1">
      <c r="A185" s="78"/>
      <c r="B185" s="81"/>
      <c r="C185" s="6" t="s">
        <v>17</v>
      </c>
      <c r="D185" s="8">
        <f t="shared" si="27"/>
        <v>209120.32481000002</v>
      </c>
      <c r="E185" s="8">
        <f>SUM(E192+E199+E206)</f>
        <v>34098.8554</v>
      </c>
      <c r="F185" s="13">
        <f t="shared" ref="F185:I186" si="30">SUM(F192+F199+F206)</f>
        <v>39547.007640000003</v>
      </c>
      <c r="G185" s="50">
        <f>SUM(G192+G199+G206)</f>
        <v>44969.312370000007</v>
      </c>
      <c r="H185" s="8">
        <f t="shared" si="30"/>
        <v>45252.574700000005</v>
      </c>
      <c r="I185" s="8">
        <f t="shared" si="30"/>
        <v>45252.574700000005</v>
      </c>
    </row>
    <row r="186" spans="1:9" ht="27.75" customHeight="1" thickBot="1">
      <c r="A186" s="78"/>
      <c r="B186" s="81"/>
      <c r="C186" s="6" t="s">
        <v>18</v>
      </c>
      <c r="D186" s="8">
        <f t="shared" si="27"/>
        <v>139098.34321000002</v>
      </c>
      <c r="E186" s="8">
        <f>SUM(E193+E200+E207)</f>
        <v>26257.90322</v>
      </c>
      <c r="F186" s="13">
        <f t="shared" si="30"/>
        <v>33764.965850000001</v>
      </c>
      <c r="G186" s="50">
        <f>SUM(G193+G200+G207)</f>
        <v>26355.649980000002</v>
      </c>
      <c r="H186" s="8">
        <f t="shared" si="30"/>
        <v>26359.912080000002</v>
      </c>
      <c r="I186" s="8">
        <f t="shared" si="30"/>
        <v>26359.912080000002</v>
      </c>
    </row>
    <row r="187" spans="1:9" ht="16.5" customHeight="1" thickBot="1">
      <c r="A187" s="78"/>
      <c r="B187" s="81"/>
      <c r="C187" s="6" t="s">
        <v>19</v>
      </c>
      <c r="D187" s="8">
        <f t="shared" si="27"/>
        <v>0</v>
      </c>
      <c r="E187" s="8"/>
      <c r="F187" s="13"/>
      <c r="G187" s="47"/>
      <c r="H187" s="9"/>
      <c r="I187" s="9"/>
    </row>
    <row r="188" spans="1:9" ht="27.75" customHeight="1" thickBot="1">
      <c r="A188" s="79"/>
      <c r="B188" s="82"/>
      <c r="C188" s="6" t="s">
        <v>20</v>
      </c>
      <c r="D188" s="8">
        <f t="shared" si="27"/>
        <v>0</v>
      </c>
      <c r="E188" s="8"/>
      <c r="F188" s="13"/>
      <c r="G188" s="47"/>
      <c r="H188" s="9"/>
      <c r="I188" s="9"/>
    </row>
    <row r="189" spans="1:9" ht="18" customHeight="1" thickBot="1">
      <c r="A189" s="71" t="s">
        <v>63</v>
      </c>
      <c r="B189" s="71" t="s">
        <v>64</v>
      </c>
      <c r="C189" s="7" t="s">
        <v>14</v>
      </c>
      <c r="D189" s="8">
        <f t="shared" si="27"/>
        <v>239047.36954000001</v>
      </c>
      <c r="E189" s="9">
        <f>SUM(E191+E195)</f>
        <v>41044.156199999998</v>
      </c>
      <c r="F189" s="14">
        <f t="shared" ref="F189:I189" si="31">SUM(F191+F195)</f>
        <v>45495.744780000001</v>
      </c>
      <c r="G189" s="47">
        <f t="shared" si="31"/>
        <v>50649.822700000004</v>
      </c>
      <c r="H189" s="9">
        <f t="shared" si="31"/>
        <v>50928.822930000002</v>
      </c>
      <c r="I189" s="9">
        <f t="shared" si="31"/>
        <v>50928.822930000002</v>
      </c>
    </row>
    <row r="190" spans="1:9" ht="13.5" customHeight="1" thickBot="1">
      <c r="A190" s="72"/>
      <c r="B190" s="72"/>
      <c r="C190" s="7" t="s">
        <v>15</v>
      </c>
      <c r="D190" s="8"/>
      <c r="E190" s="9"/>
      <c r="F190" s="14"/>
      <c r="G190" s="47"/>
      <c r="H190" s="9"/>
      <c r="I190" s="9"/>
    </row>
    <row r="191" spans="1:9" ht="39.75" customHeight="1" thickBot="1">
      <c r="A191" s="72"/>
      <c r="B191" s="72"/>
      <c r="C191" s="7" t="s">
        <v>16</v>
      </c>
      <c r="D191" s="8">
        <f t="shared" si="27"/>
        <v>239047.36954000001</v>
      </c>
      <c r="E191" s="9">
        <f>SUM(E192+E193+E194)</f>
        <v>41044.156199999998</v>
      </c>
      <c r="F191" s="14">
        <f>SUM(F192+F193+F194)</f>
        <v>45495.744780000001</v>
      </c>
      <c r="G191" s="47">
        <f>SUM(G192+G193+G194)</f>
        <v>50649.822700000004</v>
      </c>
      <c r="H191" s="9">
        <f>SUM(H192+H193+H194)</f>
        <v>50928.822930000002</v>
      </c>
      <c r="I191" s="9">
        <f>SUM(I192+I193+I194)</f>
        <v>50928.822930000002</v>
      </c>
    </row>
    <row r="192" spans="1:9" ht="17.25" customHeight="1" thickBot="1">
      <c r="A192" s="72"/>
      <c r="B192" s="72"/>
      <c r="C192" s="7" t="s">
        <v>17</v>
      </c>
      <c r="D192" s="8">
        <f t="shared" si="27"/>
        <v>179889.81954000003</v>
      </c>
      <c r="E192" s="9">
        <v>29766.606199999998</v>
      </c>
      <c r="F192" s="14">
        <v>33525.744780000001</v>
      </c>
      <c r="G192" s="47">
        <f>39016.72293+107.09977-444</f>
        <v>38679.822700000004</v>
      </c>
      <c r="H192" s="9">
        <v>38958.822930000002</v>
      </c>
      <c r="I192" s="9">
        <v>38958.822930000002</v>
      </c>
    </row>
    <row r="193" spans="1:9" ht="28.5" customHeight="1" thickBot="1">
      <c r="A193" s="72"/>
      <c r="B193" s="72"/>
      <c r="C193" s="7" t="s">
        <v>18</v>
      </c>
      <c r="D193" s="8">
        <f t="shared" si="27"/>
        <v>59157.55</v>
      </c>
      <c r="E193" s="9">
        <v>11277.55</v>
      </c>
      <c r="F193" s="14">
        <v>11970</v>
      </c>
      <c r="G193" s="47">
        <v>11970</v>
      </c>
      <c r="H193" s="9">
        <v>11970</v>
      </c>
      <c r="I193" s="9">
        <v>11970</v>
      </c>
    </row>
    <row r="194" spans="1:9" ht="14.25" customHeight="1" thickBot="1">
      <c r="A194" s="72"/>
      <c r="B194" s="72"/>
      <c r="C194" s="7" t="s">
        <v>19</v>
      </c>
      <c r="D194" s="8">
        <f t="shared" si="27"/>
        <v>0</v>
      </c>
      <c r="E194" s="9">
        <v>0</v>
      </c>
      <c r="F194" s="14"/>
      <c r="G194" s="47"/>
      <c r="H194" s="9"/>
      <c r="I194" s="9"/>
    </row>
    <row r="195" spans="1:9" ht="30" customHeight="1" thickBot="1">
      <c r="A195" s="73"/>
      <c r="B195" s="73"/>
      <c r="C195" s="7" t="s">
        <v>20</v>
      </c>
      <c r="D195" s="8">
        <f t="shared" si="27"/>
        <v>0</v>
      </c>
      <c r="E195" s="9"/>
      <c r="F195" s="14"/>
      <c r="G195" s="47"/>
      <c r="H195" s="9"/>
      <c r="I195" s="9"/>
    </row>
    <row r="196" spans="1:9" ht="15" thickBot="1">
      <c r="A196" s="71" t="s">
        <v>65</v>
      </c>
      <c r="B196" s="71" t="s">
        <v>66</v>
      </c>
      <c r="C196" s="7" t="s">
        <v>14</v>
      </c>
      <c r="D196" s="8">
        <f t="shared" si="27"/>
        <v>0</v>
      </c>
      <c r="E196" s="9"/>
      <c r="F196" s="14"/>
      <c r="G196" s="47"/>
      <c r="H196" s="9"/>
      <c r="I196" s="9"/>
    </row>
    <row r="197" spans="1:9" ht="17.25" customHeight="1" thickBot="1">
      <c r="A197" s="72"/>
      <c r="B197" s="72"/>
      <c r="C197" s="7" t="s">
        <v>15</v>
      </c>
      <c r="D197" s="8"/>
      <c r="E197" s="9"/>
      <c r="F197" s="14"/>
      <c r="G197" s="47"/>
      <c r="H197" s="9"/>
      <c r="I197" s="9"/>
    </row>
    <row r="198" spans="1:9" ht="39.75" customHeight="1" thickBot="1">
      <c r="A198" s="72"/>
      <c r="B198" s="72"/>
      <c r="C198" s="7" t="s">
        <v>16</v>
      </c>
      <c r="D198" s="8">
        <f t="shared" si="27"/>
        <v>0</v>
      </c>
      <c r="E198" s="9"/>
      <c r="F198" s="14"/>
      <c r="G198" s="47"/>
      <c r="H198" s="9"/>
      <c r="I198" s="9"/>
    </row>
    <row r="199" spans="1:9" ht="13.5" customHeight="1" thickBot="1">
      <c r="A199" s="72"/>
      <c r="B199" s="72"/>
      <c r="C199" s="7" t="s">
        <v>17</v>
      </c>
      <c r="D199" s="8">
        <f t="shared" si="27"/>
        <v>0</v>
      </c>
      <c r="E199" s="9"/>
      <c r="F199" s="14"/>
      <c r="G199" s="47"/>
      <c r="H199" s="9"/>
      <c r="I199" s="9"/>
    </row>
    <row r="200" spans="1:9" ht="27.75" customHeight="1" thickBot="1">
      <c r="A200" s="72"/>
      <c r="B200" s="72"/>
      <c r="C200" s="7" t="s">
        <v>18</v>
      </c>
      <c r="D200" s="8">
        <f t="shared" si="27"/>
        <v>0</v>
      </c>
      <c r="E200" s="9"/>
      <c r="F200" s="14"/>
      <c r="G200" s="47"/>
      <c r="H200" s="9"/>
      <c r="I200" s="9"/>
    </row>
    <row r="201" spans="1:9" ht="17.25" customHeight="1" thickBot="1">
      <c r="A201" s="72"/>
      <c r="B201" s="72"/>
      <c r="C201" s="7" t="s">
        <v>19</v>
      </c>
      <c r="D201" s="8">
        <f t="shared" si="27"/>
        <v>0</v>
      </c>
      <c r="E201" s="9"/>
      <c r="F201" s="14"/>
      <c r="G201" s="47"/>
      <c r="H201" s="9"/>
      <c r="I201" s="9"/>
    </row>
    <row r="202" spans="1:9" ht="30" customHeight="1" thickBot="1">
      <c r="A202" s="73"/>
      <c r="B202" s="73"/>
      <c r="C202" s="7" t="s">
        <v>20</v>
      </c>
      <c r="D202" s="8">
        <f t="shared" si="27"/>
        <v>0</v>
      </c>
      <c r="E202" s="9"/>
      <c r="F202" s="14"/>
      <c r="G202" s="47"/>
      <c r="H202" s="9"/>
      <c r="I202" s="9"/>
    </row>
    <row r="203" spans="1:9" ht="15" thickBot="1">
      <c r="A203" s="71" t="s">
        <v>67</v>
      </c>
      <c r="B203" s="71" t="s">
        <v>68</v>
      </c>
      <c r="C203" s="7" t="s">
        <v>14</v>
      </c>
      <c r="D203" s="8">
        <f t="shared" si="27"/>
        <v>109171.29848000001</v>
      </c>
      <c r="E203" s="9">
        <f>SUM(E205+E209)</f>
        <v>19312.602420000003</v>
      </c>
      <c r="F203" s="14">
        <f t="shared" ref="F203:I203" si="32">SUM(F205+F209)</f>
        <v>27816.228709999999</v>
      </c>
      <c r="G203" s="47">
        <f t="shared" si="32"/>
        <v>20675.139650000001</v>
      </c>
      <c r="H203" s="9">
        <f t="shared" si="32"/>
        <v>20683.663850000001</v>
      </c>
      <c r="I203" s="9">
        <f t="shared" si="32"/>
        <v>20683.663850000001</v>
      </c>
    </row>
    <row r="204" spans="1:9" ht="15" customHeight="1" thickBot="1">
      <c r="A204" s="72"/>
      <c r="B204" s="72"/>
      <c r="C204" s="7" t="s">
        <v>15</v>
      </c>
      <c r="D204" s="8"/>
      <c r="E204" s="9"/>
      <c r="F204" s="14"/>
      <c r="G204" s="47"/>
      <c r="H204" s="9"/>
      <c r="I204" s="9"/>
    </row>
    <row r="205" spans="1:9" ht="40.5" customHeight="1" thickBot="1">
      <c r="A205" s="72"/>
      <c r="B205" s="72"/>
      <c r="C205" s="7" t="s">
        <v>16</v>
      </c>
      <c r="D205" s="8">
        <f t="shared" si="27"/>
        <v>109171.29848000001</v>
      </c>
      <c r="E205" s="9">
        <f>SUM(E206+E207+E208)</f>
        <v>19312.602420000003</v>
      </c>
      <c r="F205" s="14">
        <f t="shared" ref="F205:I205" si="33">SUM(F206+F207+F208)</f>
        <v>27816.228709999999</v>
      </c>
      <c r="G205" s="47">
        <f t="shared" si="33"/>
        <v>20675.139650000001</v>
      </c>
      <c r="H205" s="9">
        <f t="shared" si="33"/>
        <v>20683.663850000001</v>
      </c>
      <c r="I205" s="9">
        <f t="shared" si="33"/>
        <v>20683.663850000001</v>
      </c>
    </row>
    <row r="206" spans="1:9" ht="16.5" customHeight="1" thickBot="1">
      <c r="A206" s="72"/>
      <c r="B206" s="72"/>
      <c r="C206" s="7" t="s">
        <v>17</v>
      </c>
      <c r="D206" s="8">
        <f t="shared" si="27"/>
        <v>29230.505269999998</v>
      </c>
      <c r="E206" s="9">
        <f>4193.2492+139</f>
        <v>4332.2492000000002</v>
      </c>
      <c r="F206" s="14">
        <v>6021.2628599999998</v>
      </c>
      <c r="G206" s="47">
        <v>6289.4896699999999</v>
      </c>
      <c r="H206" s="9">
        <v>6293.7517699999999</v>
      </c>
      <c r="I206" s="9">
        <v>6293.7517699999999</v>
      </c>
    </row>
    <row r="207" spans="1:9" ht="27.75" customHeight="1" thickBot="1">
      <c r="A207" s="72"/>
      <c r="B207" s="72"/>
      <c r="C207" s="7" t="s">
        <v>18</v>
      </c>
      <c r="D207" s="8">
        <f t="shared" si="27"/>
        <v>79940.793210000003</v>
      </c>
      <c r="E207" s="9">
        <v>14980.353220000001</v>
      </c>
      <c r="F207" s="14">
        <v>21794.965850000001</v>
      </c>
      <c r="G207" s="47">
        <v>14385.64998</v>
      </c>
      <c r="H207" s="9">
        <v>14389.91208</v>
      </c>
      <c r="I207" s="9">
        <v>14389.91208</v>
      </c>
    </row>
    <row r="208" spans="1:9" ht="18" customHeight="1" thickBot="1">
      <c r="A208" s="72"/>
      <c r="B208" s="72"/>
      <c r="C208" s="7" t="s">
        <v>19</v>
      </c>
      <c r="D208" s="9">
        <f t="shared" ref="D208:D209" si="34">SUM(E208+F208+G208+H208+I208)</f>
        <v>0</v>
      </c>
      <c r="E208" s="9"/>
      <c r="F208" s="14"/>
      <c r="G208" s="47"/>
      <c r="H208" s="9"/>
      <c r="I208" s="9"/>
    </row>
    <row r="209" spans="1:9" ht="29.25" customHeight="1" thickBot="1">
      <c r="A209" s="73"/>
      <c r="B209" s="73"/>
      <c r="C209" s="7" t="s">
        <v>20</v>
      </c>
      <c r="D209" s="9">
        <f t="shared" si="34"/>
        <v>0</v>
      </c>
      <c r="E209" s="9"/>
      <c r="F209" s="14"/>
      <c r="G209" s="47"/>
      <c r="H209" s="9"/>
      <c r="I209" s="9"/>
    </row>
    <row r="210" spans="1:9" ht="15" thickBot="1">
      <c r="A210" s="77" t="s">
        <v>69</v>
      </c>
      <c r="B210" s="65" t="s">
        <v>70</v>
      </c>
      <c r="C210" s="6" t="s">
        <v>14</v>
      </c>
      <c r="D210" s="9"/>
      <c r="E210" s="9"/>
      <c r="F210" s="14"/>
      <c r="G210" s="47"/>
      <c r="H210" s="9"/>
      <c r="I210" s="9"/>
    </row>
    <row r="211" spans="1:9" ht="15.75" customHeight="1" thickBot="1">
      <c r="A211" s="78"/>
      <c r="B211" s="66"/>
      <c r="C211" s="6" t="s">
        <v>15</v>
      </c>
      <c r="D211" s="9"/>
      <c r="E211" s="9"/>
      <c r="F211" s="14"/>
      <c r="G211" s="47"/>
      <c r="H211" s="9"/>
      <c r="I211" s="9"/>
    </row>
    <row r="212" spans="1:9" ht="36.75" customHeight="1" thickBot="1">
      <c r="A212" s="78"/>
      <c r="B212" s="66"/>
      <c r="C212" s="6" t="s">
        <v>16</v>
      </c>
      <c r="D212" s="9"/>
      <c r="E212" s="9"/>
      <c r="F212" s="14"/>
      <c r="G212" s="47"/>
      <c r="H212" s="9"/>
      <c r="I212" s="9"/>
    </row>
    <row r="213" spans="1:9" ht="12.75" customHeight="1" thickBot="1">
      <c r="A213" s="78"/>
      <c r="B213" s="66"/>
      <c r="C213" s="6" t="s">
        <v>17</v>
      </c>
      <c r="D213" s="9"/>
      <c r="E213" s="9"/>
      <c r="F213" s="14"/>
      <c r="G213" s="47"/>
      <c r="H213" s="9"/>
      <c r="I213" s="9"/>
    </row>
    <row r="214" spans="1:9" ht="25.5" customHeight="1" thickBot="1">
      <c r="A214" s="78"/>
      <c r="B214" s="66"/>
      <c r="C214" s="6" t="s">
        <v>18</v>
      </c>
      <c r="D214" s="9"/>
      <c r="E214" s="9"/>
      <c r="F214" s="14"/>
      <c r="G214" s="47"/>
      <c r="H214" s="9"/>
      <c r="I214" s="9"/>
    </row>
    <row r="215" spans="1:9" ht="12.75" customHeight="1" thickBot="1">
      <c r="A215" s="78"/>
      <c r="B215" s="66"/>
      <c r="C215" s="6" t="s">
        <v>19</v>
      </c>
      <c r="D215" s="9"/>
      <c r="E215" s="9"/>
      <c r="F215" s="14"/>
      <c r="G215" s="47"/>
      <c r="H215" s="9"/>
      <c r="I215" s="9"/>
    </row>
    <row r="216" spans="1:9" ht="28.5" customHeight="1" thickBot="1">
      <c r="A216" s="79"/>
      <c r="B216" s="67"/>
      <c r="C216" s="6" t="s">
        <v>20</v>
      </c>
      <c r="D216" s="9"/>
      <c r="E216" s="9"/>
      <c r="F216" s="14"/>
      <c r="G216" s="47"/>
      <c r="H216" s="9"/>
      <c r="I216" s="9"/>
    </row>
    <row r="217" spans="1:9" ht="15" thickBot="1">
      <c r="A217" s="71" t="s">
        <v>71</v>
      </c>
      <c r="B217" s="68" t="s">
        <v>72</v>
      </c>
      <c r="C217" s="7" t="s">
        <v>14</v>
      </c>
      <c r="D217" s="9"/>
      <c r="E217" s="9"/>
      <c r="F217" s="14"/>
      <c r="G217" s="47"/>
      <c r="H217" s="9"/>
      <c r="I217" s="9"/>
    </row>
    <row r="218" spans="1:9" ht="12" customHeight="1" thickBot="1">
      <c r="A218" s="72"/>
      <c r="B218" s="69"/>
      <c r="C218" s="7" t="s">
        <v>15</v>
      </c>
      <c r="D218" s="9"/>
      <c r="E218" s="9"/>
      <c r="F218" s="14"/>
      <c r="G218" s="47"/>
      <c r="H218" s="9"/>
      <c r="I218" s="9"/>
    </row>
    <row r="219" spans="1:9" ht="37.5" customHeight="1" thickBot="1">
      <c r="A219" s="72"/>
      <c r="B219" s="69"/>
      <c r="C219" s="7" t="s">
        <v>16</v>
      </c>
      <c r="D219" s="9"/>
      <c r="E219" s="9"/>
      <c r="F219" s="14"/>
      <c r="G219" s="47"/>
      <c r="H219" s="9"/>
      <c r="I219" s="9"/>
    </row>
    <row r="220" spans="1:9" ht="15.75" customHeight="1" thickBot="1">
      <c r="A220" s="72"/>
      <c r="B220" s="69"/>
      <c r="C220" s="7" t="s">
        <v>17</v>
      </c>
      <c r="D220" s="9"/>
      <c r="E220" s="9"/>
      <c r="F220" s="14"/>
      <c r="G220" s="47"/>
      <c r="H220" s="9"/>
      <c r="I220" s="9"/>
    </row>
    <row r="221" spans="1:9" ht="23.25" customHeight="1" thickBot="1">
      <c r="A221" s="72"/>
      <c r="B221" s="69"/>
      <c r="C221" s="7" t="s">
        <v>18</v>
      </c>
      <c r="D221" s="9"/>
      <c r="E221" s="9"/>
      <c r="F221" s="14"/>
      <c r="G221" s="47"/>
      <c r="H221" s="9"/>
      <c r="I221" s="9"/>
    </row>
    <row r="222" spans="1:9" ht="13.5" customHeight="1" thickBot="1">
      <c r="A222" s="72"/>
      <c r="B222" s="69"/>
      <c r="C222" s="7" t="s">
        <v>19</v>
      </c>
      <c r="D222" s="9"/>
      <c r="E222" s="9"/>
      <c r="F222" s="14"/>
      <c r="G222" s="47"/>
      <c r="H222" s="9"/>
      <c r="I222" s="9"/>
    </row>
    <row r="223" spans="1:9" ht="27" customHeight="1" thickBot="1">
      <c r="A223" s="73"/>
      <c r="B223" s="70"/>
      <c r="C223" s="7" t="s">
        <v>20</v>
      </c>
      <c r="D223" s="9"/>
      <c r="E223" s="9"/>
      <c r="F223" s="14"/>
      <c r="G223" s="47"/>
      <c r="H223" s="9"/>
      <c r="I223" s="9"/>
    </row>
    <row r="224" spans="1:9" ht="15" thickBot="1">
      <c r="A224" s="77" t="s">
        <v>73</v>
      </c>
      <c r="B224" s="65" t="s">
        <v>74</v>
      </c>
      <c r="C224" s="6" t="s">
        <v>14</v>
      </c>
      <c r="D224" s="9"/>
      <c r="E224" s="9"/>
      <c r="F224" s="14"/>
      <c r="G224" s="47"/>
      <c r="H224" s="9"/>
      <c r="I224" s="9"/>
    </row>
    <row r="225" spans="1:9" ht="17.25" customHeight="1" thickBot="1">
      <c r="A225" s="78"/>
      <c r="B225" s="66"/>
      <c r="C225" s="6" t="s">
        <v>15</v>
      </c>
      <c r="D225" s="9"/>
      <c r="E225" s="9"/>
      <c r="F225" s="14"/>
      <c r="G225" s="47"/>
      <c r="H225" s="9"/>
      <c r="I225" s="9"/>
    </row>
    <row r="226" spans="1:9" ht="37.5" customHeight="1" thickBot="1">
      <c r="A226" s="78"/>
      <c r="B226" s="66"/>
      <c r="C226" s="6" t="s">
        <v>16</v>
      </c>
      <c r="D226" s="9"/>
      <c r="E226" s="9"/>
      <c r="F226" s="14"/>
      <c r="G226" s="47"/>
      <c r="H226" s="9"/>
      <c r="I226" s="9"/>
    </row>
    <row r="227" spans="1:9" ht="15" customHeight="1" thickBot="1">
      <c r="A227" s="78"/>
      <c r="B227" s="66"/>
      <c r="C227" s="6" t="s">
        <v>17</v>
      </c>
      <c r="D227" s="9"/>
      <c r="E227" s="9"/>
      <c r="F227" s="14"/>
      <c r="G227" s="47"/>
      <c r="H227" s="9"/>
      <c r="I227" s="9"/>
    </row>
    <row r="228" spans="1:9" ht="25.5" customHeight="1" thickBot="1">
      <c r="A228" s="78"/>
      <c r="B228" s="66"/>
      <c r="C228" s="6" t="s">
        <v>18</v>
      </c>
      <c r="D228" s="9"/>
      <c r="E228" s="9"/>
      <c r="F228" s="14"/>
      <c r="G228" s="47"/>
      <c r="H228" s="9"/>
      <c r="I228" s="9"/>
    </row>
    <row r="229" spans="1:9" ht="12.75" customHeight="1" thickBot="1">
      <c r="A229" s="78"/>
      <c r="B229" s="66"/>
      <c r="C229" s="6" t="s">
        <v>19</v>
      </c>
      <c r="D229" s="9"/>
      <c r="E229" s="9"/>
      <c r="F229" s="14"/>
      <c r="G229" s="47"/>
      <c r="H229" s="9"/>
      <c r="I229" s="9"/>
    </row>
    <row r="230" spans="1:9" ht="26.25" customHeight="1" thickBot="1">
      <c r="A230" s="79"/>
      <c r="B230" s="67"/>
      <c r="C230" s="6" t="s">
        <v>20</v>
      </c>
      <c r="D230" s="9"/>
      <c r="E230" s="9"/>
      <c r="F230" s="14"/>
      <c r="G230" s="47"/>
      <c r="H230" s="9"/>
      <c r="I230" s="9"/>
    </row>
    <row r="231" spans="1:9" ht="15" thickBot="1">
      <c r="A231" s="71" t="s">
        <v>75</v>
      </c>
      <c r="B231" s="68" t="s">
        <v>76</v>
      </c>
      <c r="C231" s="7" t="s">
        <v>14</v>
      </c>
      <c r="D231" s="9"/>
      <c r="E231" s="9"/>
      <c r="F231" s="14"/>
      <c r="G231" s="47"/>
      <c r="H231" s="9"/>
      <c r="I231" s="9"/>
    </row>
    <row r="232" spans="1:9" ht="14.25" customHeight="1" thickBot="1">
      <c r="A232" s="72"/>
      <c r="B232" s="69"/>
      <c r="C232" s="7" t="s">
        <v>15</v>
      </c>
      <c r="D232" s="9"/>
      <c r="E232" s="9"/>
      <c r="F232" s="14"/>
      <c r="G232" s="47"/>
      <c r="H232" s="9"/>
      <c r="I232" s="9"/>
    </row>
    <row r="233" spans="1:9" ht="39.75" customHeight="1" thickBot="1">
      <c r="A233" s="72"/>
      <c r="B233" s="69"/>
      <c r="C233" s="7" t="s">
        <v>16</v>
      </c>
      <c r="D233" s="9"/>
      <c r="E233" s="9"/>
      <c r="F233" s="14"/>
      <c r="G233" s="47"/>
      <c r="H233" s="9"/>
      <c r="I233" s="9"/>
    </row>
    <row r="234" spans="1:9" ht="15.75" customHeight="1" thickBot="1">
      <c r="A234" s="72"/>
      <c r="B234" s="69"/>
      <c r="C234" s="7" t="s">
        <v>17</v>
      </c>
      <c r="D234" s="9"/>
      <c r="E234" s="9"/>
      <c r="F234" s="14"/>
      <c r="G234" s="47"/>
      <c r="H234" s="9"/>
      <c r="I234" s="9"/>
    </row>
    <row r="235" spans="1:9" ht="27.75" customHeight="1" thickBot="1">
      <c r="A235" s="72"/>
      <c r="B235" s="69"/>
      <c r="C235" s="7" t="s">
        <v>18</v>
      </c>
      <c r="D235" s="9"/>
      <c r="E235" s="9"/>
      <c r="F235" s="14"/>
      <c r="G235" s="47"/>
      <c r="H235" s="9"/>
      <c r="I235" s="9"/>
    </row>
    <row r="236" spans="1:9" ht="14.25" customHeight="1" thickBot="1">
      <c r="A236" s="72"/>
      <c r="B236" s="69"/>
      <c r="C236" s="7" t="s">
        <v>19</v>
      </c>
      <c r="D236" s="9"/>
      <c r="E236" s="9"/>
      <c r="F236" s="14"/>
      <c r="G236" s="47"/>
      <c r="H236" s="9"/>
      <c r="I236" s="9"/>
    </row>
    <row r="237" spans="1:9" ht="26.25" customHeight="1" thickBot="1">
      <c r="A237" s="73"/>
      <c r="B237" s="70"/>
      <c r="C237" s="7" t="s">
        <v>20</v>
      </c>
      <c r="D237" s="9"/>
      <c r="E237" s="9"/>
      <c r="F237" s="14"/>
      <c r="G237" s="47"/>
      <c r="H237" s="9"/>
      <c r="I237" s="9"/>
    </row>
    <row r="238" spans="1:9">
      <c r="F238" s="18"/>
    </row>
  </sheetData>
  <mergeCells count="83">
    <mergeCell ref="A217:A223"/>
    <mergeCell ref="B217:B223"/>
    <mergeCell ref="A224:A230"/>
    <mergeCell ref="B224:B230"/>
    <mergeCell ref="A231:A237"/>
    <mergeCell ref="B231:B237"/>
    <mergeCell ref="A196:A202"/>
    <mergeCell ref="B196:B202"/>
    <mergeCell ref="A203:A209"/>
    <mergeCell ref="B203:B209"/>
    <mergeCell ref="A210:A216"/>
    <mergeCell ref="B210:B216"/>
    <mergeCell ref="A175:A181"/>
    <mergeCell ref="B175:B181"/>
    <mergeCell ref="A182:A188"/>
    <mergeCell ref="B182:B188"/>
    <mergeCell ref="A189:A195"/>
    <mergeCell ref="B189:B195"/>
    <mergeCell ref="A154:A160"/>
    <mergeCell ref="B154:B160"/>
    <mergeCell ref="A161:A167"/>
    <mergeCell ref="B161:B167"/>
    <mergeCell ref="A168:A174"/>
    <mergeCell ref="B168:B174"/>
    <mergeCell ref="A133:A139"/>
    <mergeCell ref="B133:B139"/>
    <mergeCell ref="A140:A146"/>
    <mergeCell ref="B140:B146"/>
    <mergeCell ref="A147:A153"/>
    <mergeCell ref="B147:B153"/>
    <mergeCell ref="A119:A125"/>
    <mergeCell ref="B119:B125"/>
    <mergeCell ref="A126:A132"/>
    <mergeCell ref="B126:B132"/>
    <mergeCell ref="A91:A97"/>
    <mergeCell ref="B91:B97"/>
    <mergeCell ref="A105:A111"/>
    <mergeCell ref="B105:B111"/>
    <mergeCell ref="A112:A118"/>
    <mergeCell ref="B112:B118"/>
    <mergeCell ref="A98:A104"/>
    <mergeCell ref="B98:B104"/>
    <mergeCell ref="A70:A76"/>
    <mergeCell ref="B70:B76"/>
    <mergeCell ref="A77:A83"/>
    <mergeCell ref="B77:B83"/>
    <mergeCell ref="A84:A90"/>
    <mergeCell ref="B84:B90"/>
    <mergeCell ref="A49:A55"/>
    <mergeCell ref="B49:B55"/>
    <mergeCell ref="A56:A62"/>
    <mergeCell ref="B56:B62"/>
    <mergeCell ref="A63:A69"/>
    <mergeCell ref="B63:B69"/>
    <mergeCell ref="A28:A34"/>
    <mergeCell ref="B28:B34"/>
    <mergeCell ref="A35:A41"/>
    <mergeCell ref="B35:B41"/>
    <mergeCell ref="A42:A48"/>
    <mergeCell ref="B42:B48"/>
    <mergeCell ref="G12:G13"/>
    <mergeCell ref="H12:H13"/>
    <mergeCell ref="I12:I13"/>
    <mergeCell ref="A14:A20"/>
    <mergeCell ref="B14:B20"/>
    <mergeCell ref="D12:D13"/>
    <mergeCell ref="E12:E13"/>
    <mergeCell ref="F12:F13"/>
    <mergeCell ref="A21:A27"/>
    <mergeCell ref="B21:B27"/>
    <mergeCell ref="A12:A13"/>
    <mergeCell ref="B12:B13"/>
    <mergeCell ref="C12:C13"/>
    <mergeCell ref="A3:I3"/>
    <mergeCell ref="A4:I4"/>
    <mergeCell ref="A5:I5"/>
    <mergeCell ref="A6:I6"/>
    <mergeCell ref="A7:I7"/>
    <mergeCell ref="A9:A11"/>
    <mergeCell ref="B9:B11"/>
    <mergeCell ref="C9:C11"/>
    <mergeCell ref="D9:I9"/>
    <mergeCell ref="D10:D11"/>
  </mergeCells>
  <pageMargins left="0.31496062992125984" right="0.31496062992125984" top="0.35433070866141736" bottom="0.35433070866141736" header="0.31496062992125984" footer="0.31496062992125984"/>
  <pageSetup paperSize="9" scale="77" orientation="landscape" r:id="rId1"/>
  <rowBreaks count="8" manualBreakCount="8">
    <brk id="29" max="16383" man="1"/>
    <brk id="55" max="16383" man="1"/>
    <brk id="83" max="16383" man="1"/>
    <brk id="111" max="16383" man="1"/>
    <brk id="139" max="16383" man="1"/>
    <brk id="167" max="16383" man="1"/>
    <brk id="195" max="16383" man="1"/>
    <brk id="22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Лист1</vt:lpstr>
      <vt:lpstr>янв24</vt:lpstr>
      <vt:lpstr>апрель24</vt:lpstr>
      <vt:lpstr>Лист4</vt:lpstr>
      <vt:lpstr>Лист5</vt:lpstr>
      <vt:lpstr>Лист6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2024-04-17T05:52:42Z</cp:lastPrinted>
  <dcterms:created xsi:type="dcterms:W3CDTF">2022-02-14T06:22:22Z</dcterms:created>
  <dcterms:modified xsi:type="dcterms:W3CDTF">2024-04-17T05:52:43Z</dcterms:modified>
</cp:coreProperties>
</file>