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2" yWindow="161" windowWidth="14803" windowHeight="7960"/>
  </bookViews>
  <sheets>
    <sheet name="Table1" sheetId="1" r:id="rId1"/>
  </sheets>
  <definedNames>
    <definedName name="_xlnm.Print_Titles" localSheetId="0">Table1!$9:$9</definedName>
  </definedNames>
  <calcPr calcId="144525"/>
</workbook>
</file>

<file path=xl/calcChain.xml><?xml version="1.0" encoding="utf-8"?>
<calcChain xmlns="http://schemas.openxmlformats.org/spreadsheetml/2006/main">
  <c r="D13" i="1" l="1"/>
  <c r="D22" i="1" l="1"/>
  <c r="B33" i="1" l="1"/>
  <c r="D28" i="1"/>
  <c r="D12" i="1" l="1"/>
  <c r="D14" i="1"/>
  <c r="D16" i="1"/>
  <c r="D17" i="1"/>
  <c r="D18" i="1"/>
  <c r="D19" i="1"/>
  <c r="D21" i="1"/>
  <c r="D23" i="1"/>
  <c r="D25" i="1"/>
  <c r="D26" i="1"/>
  <c r="D27" i="1"/>
  <c r="D29" i="1"/>
  <c r="D30" i="1"/>
  <c r="D31" i="1"/>
  <c r="D32" i="1"/>
  <c r="D34" i="1"/>
  <c r="D35" i="1"/>
  <c r="F33" i="1"/>
  <c r="E33" i="1"/>
  <c r="F24" i="1"/>
  <c r="E24" i="1"/>
  <c r="C33" i="1"/>
  <c r="D33" i="1" s="1"/>
  <c r="B11" i="1"/>
  <c r="C24" i="1" l="1"/>
  <c r="B24" i="1"/>
  <c r="D24" i="1" l="1"/>
  <c r="F20" i="1"/>
  <c r="E20" i="1"/>
  <c r="B20" i="1"/>
  <c r="C20" i="1"/>
  <c r="F15" i="1"/>
  <c r="E15" i="1"/>
  <c r="B15" i="1"/>
  <c r="C15" i="1"/>
  <c r="F11" i="1"/>
  <c r="E11" i="1"/>
  <c r="C11" i="1"/>
  <c r="F10" i="1" l="1"/>
  <c r="E10" i="1"/>
  <c r="D11" i="1"/>
  <c r="C10" i="1"/>
  <c r="B10" i="1"/>
  <c r="D15" i="1"/>
  <c r="D20" i="1"/>
  <c r="D10" i="1" l="1"/>
</calcChain>
</file>

<file path=xl/sharedStrings.xml><?xml version="1.0" encoding="utf-8"?>
<sst xmlns="http://schemas.openxmlformats.org/spreadsheetml/2006/main" count="36" uniqueCount="36">
  <si>
    <t/>
  </si>
  <si>
    <t>Наименование</t>
  </si>
  <si>
    <t>ВСЕГО</t>
  </si>
  <si>
    <t>Муниципальная программа "Развитие экономики"</t>
  </si>
  <si>
    <t>Подпрограмма "Развитие лесопромышленного комплекса"</t>
  </si>
  <si>
    <t>Подпрограмма "Поддержка сельхозтоваропроизводителей"</t>
  </si>
  <si>
    <t>Подпрограмма "Поддержка и развитие малого и среднего предпринимательства"</t>
  </si>
  <si>
    <t>Муниципальная программа "Территориальное развитие"</t>
  </si>
  <si>
    <t>Подпрограмма "Развитие систем инженерной инфраструктуры и обращения с отходами"</t>
  </si>
  <si>
    <t>Подпрограмма "Улучшение жилищных условий"</t>
  </si>
  <si>
    <t>Подпрограмма "Повышение безопасности дорожного движения в муниципальном районе "Усть-Куломский"</t>
  </si>
  <si>
    <t>Муниципальная программа "Развитие образования"</t>
  </si>
  <si>
    <t>Подпрограмма "Развитие системы дошкольного и общего образования"</t>
  </si>
  <si>
    <t>Подпрограмма "Развитие системы дополнительного образования"</t>
  </si>
  <si>
    <t>Подпрограмма "Обеспечение реализации муниципальной программы "Развитие образования"</t>
  </si>
  <si>
    <t>Муниципальная программа "Муниципальное управление"</t>
  </si>
  <si>
    <t>Подпрограмма "Электронный муниципалитет"</t>
  </si>
  <si>
    <t>Подпрограмма "Обеспечение правопорядка и общественной безопасности"</t>
  </si>
  <si>
    <t>Муниципальная программа "Развитие физической культуры и спорта"</t>
  </si>
  <si>
    <t>Муниципальная программа "Молодежь района"</t>
  </si>
  <si>
    <t>Подпрограмма "Профилактика терроризма, его идеологии и экстремистских проявлений"</t>
  </si>
  <si>
    <t>Сравнительная таблица по расходам в разрезе муниципальных программ</t>
  </si>
  <si>
    <t>Приложение № 2 к пояснительной записке</t>
  </si>
  <si>
    <t>Подпрограмма "Развитие транспортной инфраструктуры, обеспечения безопасности дорожного движения и транспортного обслуживания населения"</t>
  </si>
  <si>
    <t>Подпрограмма "Развитие кадрового потенциала системы муниципального управления"</t>
  </si>
  <si>
    <t>Подпрограмма "Поддержка социально ориентированных некоммерческих организаций"</t>
  </si>
  <si>
    <t>Муниципальная программа "Развитие культуры"</t>
  </si>
  <si>
    <t>Муниципальная программа "Управление муниципальным имуществом"</t>
  </si>
  <si>
    <t>2025 год</t>
  </si>
  <si>
    <t>Муниципальная программа "Профилактика правонарушений и обеспечение общественной безопасности" (с 01.01.2023г.)</t>
  </si>
  <si>
    <t>2026 год</t>
  </si>
  <si>
    <t>Муниципальная программа "Обеспечение предупреждения и ликвидации возможных чрезвычайных ситуаций и последствий стихийных бедствий"</t>
  </si>
  <si>
    <t>СУММА (рублей)</t>
  </si>
  <si>
    <r>
      <t xml:space="preserve">2024 год                 </t>
    </r>
    <r>
      <rPr>
        <b/>
        <sz val="12"/>
        <color rgb="FF000000"/>
        <rFont val="Times New Roman"/>
        <family val="1"/>
        <charset val="204"/>
      </rPr>
      <t>(на 01.11.2024г.)</t>
    </r>
  </si>
  <si>
    <t>2027 год</t>
  </si>
  <si>
    <t>отклонения 2025г. от 2024г.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</si>
</sst>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color rgb="FF000000"/>
      <name val="Times New Roman"/>
    </font>
    <font>
      <b/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2"/>
      <color rgb="FF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32">
    <xf numFmtId="0" fontId="0" fillId="0" borderId="0" xfId="0" applyFont="1" applyFill="1" applyAlignment="1">
      <alignment vertical="top" wrapText="1"/>
    </xf>
    <xf numFmtId="0" fontId="3" fillId="2" borderId="2" xfId="0" applyFont="1" applyFill="1" applyBorder="1" applyAlignment="1">
      <alignment horizontal="left" vertical="top" wrapText="1"/>
    </xf>
    <xf numFmtId="4" fontId="3" fillId="2" borderId="2" xfId="0" applyNumberFormat="1" applyFont="1" applyFill="1" applyBorder="1" applyAlignment="1">
      <alignment horizontal="right" vertical="center" wrapText="1"/>
    </xf>
    <xf numFmtId="0" fontId="2" fillId="2" borderId="2" xfId="0" applyFont="1" applyFill="1" applyBorder="1" applyAlignment="1">
      <alignment vertical="center" wrapText="1"/>
    </xf>
    <xf numFmtId="4" fontId="2" fillId="2" borderId="2" xfId="0" applyNumberFormat="1" applyFont="1" applyFill="1" applyBorder="1" applyAlignment="1">
      <alignment horizontal="right" vertical="center" wrapText="1"/>
    </xf>
    <xf numFmtId="0" fontId="4" fillId="2" borderId="2" xfId="0" applyFont="1" applyFill="1" applyBorder="1" applyAlignment="1">
      <alignment vertical="center" wrapText="1"/>
    </xf>
    <xf numFmtId="4" fontId="4" fillId="2" borderId="2" xfId="0" applyNumberFormat="1" applyFont="1" applyFill="1" applyBorder="1" applyAlignment="1">
      <alignment horizontal="right" vertical="center" wrapText="1"/>
    </xf>
    <xf numFmtId="3" fontId="5" fillId="2" borderId="2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top" wrapText="1"/>
    </xf>
    <xf numFmtId="0" fontId="3" fillId="2" borderId="2" xfId="0" applyFont="1" applyFill="1" applyBorder="1" applyAlignment="1">
      <alignment vertical="center" wrapText="1"/>
    </xf>
    <xf numFmtId="4" fontId="4" fillId="2" borderId="1" xfId="0" applyNumberFormat="1" applyFont="1" applyFill="1" applyBorder="1" applyAlignment="1">
      <alignment horizontal="right" vertical="center" wrapText="1"/>
    </xf>
    <xf numFmtId="0" fontId="3" fillId="2" borderId="3" xfId="0" applyFont="1" applyFill="1" applyBorder="1" applyAlignment="1">
      <alignment vertical="center" wrapText="1"/>
    </xf>
    <xf numFmtId="4" fontId="4" fillId="2" borderId="6" xfId="0" applyNumberFormat="1" applyFont="1" applyFill="1" applyBorder="1" applyAlignment="1">
      <alignment horizontal="right" vertical="center" wrapText="1"/>
    </xf>
    <xf numFmtId="4" fontId="3" fillId="2" borderId="7" xfId="0" applyNumberFormat="1" applyFont="1" applyFill="1" applyBorder="1" applyAlignment="1">
      <alignment horizontal="right" vertical="center" wrapText="1"/>
    </xf>
    <xf numFmtId="0" fontId="3" fillId="2" borderId="4" xfId="0" applyFont="1" applyFill="1" applyBorder="1" applyAlignment="1">
      <alignment vertical="center" wrapText="1"/>
    </xf>
    <xf numFmtId="0" fontId="8" fillId="2" borderId="4" xfId="0" applyFont="1" applyFill="1" applyBorder="1" applyAlignment="1">
      <alignment vertical="center" wrapText="1"/>
    </xf>
    <xf numFmtId="4" fontId="3" fillId="2" borderId="2" xfId="0" applyNumberFormat="1" applyFont="1" applyFill="1" applyBorder="1" applyAlignment="1">
      <alignment horizontal="right" vertical="top" wrapText="1"/>
    </xf>
    <xf numFmtId="4" fontId="3" fillId="0" borderId="7" xfId="0" applyNumberFormat="1" applyFont="1" applyFill="1" applyBorder="1" applyAlignment="1">
      <alignment horizontal="right" vertical="center" wrapText="1"/>
    </xf>
    <xf numFmtId="4" fontId="3" fillId="0" borderId="4" xfId="0" applyNumberFormat="1" applyFont="1" applyFill="1" applyBorder="1" applyAlignment="1">
      <alignment horizontal="right" vertical="center" wrapText="1"/>
    </xf>
    <xf numFmtId="4" fontId="2" fillId="0" borderId="4" xfId="0" applyNumberFormat="1" applyFont="1" applyFill="1" applyBorder="1" applyAlignment="1">
      <alignment horizontal="right" vertical="center" wrapText="1"/>
    </xf>
    <xf numFmtId="4" fontId="8" fillId="2" borderId="2" xfId="0" applyNumberFormat="1" applyFont="1" applyFill="1" applyBorder="1" applyAlignment="1">
      <alignment horizontal="right" vertical="center" wrapText="1"/>
    </xf>
    <xf numFmtId="4" fontId="2" fillId="2" borderId="8" xfId="0" applyNumberFormat="1" applyFont="1" applyFill="1" applyBorder="1" applyAlignment="1">
      <alignment horizontal="right" vertical="center" wrapText="1"/>
    </xf>
    <xf numFmtId="4" fontId="2" fillId="2" borderId="1" xfId="0" applyNumberFormat="1" applyFont="1" applyFill="1" applyBorder="1" applyAlignment="1">
      <alignment horizontal="right" vertical="center" wrapText="1"/>
    </xf>
    <xf numFmtId="4" fontId="2" fillId="2" borderId="9" xfId="0" applyNumberFormat="1" applyFont="1" applyFill="1" applyBorder="1" applyAlignment="1">
      <alignment horizontal="right" vertical="center" wrapText="1"/>
    </xf>
    <xf numFmtId="4" fontId="2" fillId="2" borderId="4" xfId="0" applyNumberFormat="1" applyFont="1" applyFill="1" applyBorder="1" applyAlignment="1">
      <alignment horizontal="right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right" vertical="top" wrapText="1"/>
    </xf>
    <xf numFmtId="0" fontId="1" fillId="2" borderId="4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5"/>
  <sheetViews>
    <sheetView tabSelected="1" workbookViewId="0">
      <selection activeCell="F36" sqref="F36"/>
    </sheetView>
  </sheetViews>
  <sheetFormatPr defaultRowHeight="12.7" x14ac:dyDescent="0.25"/>
  <cols>
    <col min="1" max="1" width="46" customWidth="1"/>
    <col min="2" max="2" width="19.44140625" customWidth="1"/>
    <col min="3" max="3" width="17.88671875" customWidth="1"/>
    <col min="4" max="4" width="19.6640625" customWidth="1"/>
    <col min="5" max="5" width="18.21875" customWidth="1"/>
    <col min="6" max="6" width="18.33203125" customWidth="1"/>
  </cols>
  <sheetData>
    <row r="1" spans="1:6" ht="20.75" customHeight="1" x14ac:dyDescent="0.25">
      <c r="C1" s="30" t="s">
        <v>22</v>
      </c>
      <c r="D1" s="30"/>
      <c r="E1" s="30"/>
      <c r="F1" s="30"/>
    </row>
    <row r="4" spans="1:6" ht="25.35" customHeight="1" x14ac:dyDescent="0.25">
      <c r="A4" s="27" t="s">
        <v>21</v>
      </c>
      <c r="B4" s="27"/>
      <c r="C4" s="27"/>
      <c r="D4" s="27"/>
      <c r="E4" s="27"/>
      <c r="F4" s="27"/>
    </row>
    <row r="5" spans="1:6" ht="14.7" customHeight="1" x14ac:dyDescent="0.25">
      <c r="A5" s="10"/>
      <c r="B5" s="10"/>
      <c r="C5" s="10"/>
      <c r="D5" s="10"/>
      <c r="E5" s="10"/>
      <c r="F5" s="10"/>
    </row>
    <row r="6" spans="1:6" ht="14.7" customHeight="1" x14ac:dyDescent="0.25">
      <c r="A6" s="10"/>
      <c r="B6" s="10"/>
      <c r="C6" s="10"/>
      <c r="D6" s="10"/>
      <c r="E6" s="10"/>
      <c r="F6" s="10"/>
    </row>
    <row r="7" spans="1:6" ht="17.600000000000001" customHeight="1" x14ac:dyDescent="0.25">
      <c r="A7" s="28" t="s">
        <v>1</v>
      </c>
      <c r="B7" s="31" t="s">
        <v>32</v>
      </c>
      <c r="C7" s="31"/>
      <c r="D7" s="31"/>
      <c r="E7" s="31"/>
      <c r="F7" s="31"/>
    </row>
    <row r="8" spans="1:6" ht="44.95" customHeight="1" x14ac:dyDescent="0.25">
      <c r="A8" s="29" t="s">
        <v>0</v>
      </c>
      <c r="B8" s="9" t="s">
        <v>33</v>
      </c>
      <c r="C8" s="9" t="s">
        <v>28</v>
      </c>
      <c r="D8" s="9" t="s">
        <v>35</v>
      </c>
      <c r="E8" s="9" t="s">
        <v>30</v>
      </c>
      <c r="F8" s="9" t="s">
        <v>34</v>
      </c>
    </row>
    <row r="9" spans="1:6" ht="15" customHeight="1" x14ac:dyDescent="0.25">
      <c r="A9" s="7">
        <v>1</v>
      </c>
      <c r="B9" s="7">
        <v>2</v>
      </c>
      <c r="C9" s="7">
        <v>3</v>
      </c>
      <c r="D9" s="7">
        <v>4</v>
      </c>
      <c r="E9" s="7">
        <v>5</v>
      </c>
      <c r="F9" s="7">
        <v>6</v>
      </c>
    </row>
    <row r="10" spans="1:6" ht="32.4" customHeight="1" x14ac:dyDescent="0.25">
      <c r="A10" s="1" t="s">
        <v>2</v>
      </c>
      <c r="B10" s="18">
        <f>SUM(B11+B15+B20+B24+B28+B29+B30+B31+B32+B33)</f>
        <v>2098769000.3200002</v>
      </c>
      <c r="C10" s="18">
        <f t="shared" ref="C10:F10" si="0">SUM(C11+C15+C20+C24+C28+C29+C30+C31+C32+C33)</f>
        <v>2040698519.8099999</v>
      </c>
      <c r="D10" s="18">
        <f t="shared" si="0"/>
        <v>-58070480.509999916</v>
      </c>
      <c r="E10" s="18">
        <f t="shared" si="0"/>
        <v>1787165161.8700001</v>
      </c>
      <c r="F10" s="18">
        <f t="shared" si="0"/>
        <v>1731422592.6500001</v>
      </c>
    </row>
    <row r="11" spans="1:6" ht="31.1" x14ac:dyDescent="0.25">
      <c r="A11" s="5" t="s">
        <v>3</v>
      </c>
      <c r="B11" s="6">
        <f>SUM(B12:B14)</f>
        <v>24631224.550000001</v>
      </c>
      <c r="C11" s="6">
        <f>SUM(C12:C14)</f>
        <v>15521123.18</v>
      </c>
      <c r="D11" s="2">
        <f t="shared" ref="D11:D35" si="1">C11-B11</f>
        <v>-9110101.370000001</v>
      </c>
      <c r="E11" s="6">
        <f>SUM(E12:E14)</f>
        <v>13521123.18</v>
      </c>
      <c r="F11" s="6">
        <f>SUM(F12:F14)</f>
        <v>13521123.18</v>
      </c>
    </row>
    <row r="12" spans="1:6" ht="31.1" x14ac:dyDescent="0.25">
      <c r="A12" s="8" t="s">
        <v>4</v>
      </c>
      <c r="B12" s="4">
        <v>12991224.550000001</v>
      </c>
      <c r="C12" s="24">
        <v>11501123.18</v>
      </c>
      <c r="D12" s="24">
        <f t="shared" si="1"/>
        <v>-1490101.370000001</v>
      </c>
      <c r="E12" s="24">
        <v>11501123.18</v>
      </c>
      <c r="F12" s="24">
        <v>11501123.18</v>
      </c>
    </row>
    <row r="13" spans="1:6" ht="31.1" x14ac:dyDescent="0.25">
      <c r="A13" s="8" t="s">
        <v>5</v>
      </c>
      <c r="B13" s="23">
        <v>2532000</v>
      </c>
      <c r="C13" s="26">
        <v>0</v>
      </c>
      <c r="D13" s="26">
        <f t="shared" si="1"/>
        <v>-2532000</v>
      </c>
      <c r="E13" s="26">
        <v>0</v>
      </c>
      <c r="F13" s="26">
        <v>0</v>
      </c>
    </row>
    <row r="14" spans="1:6" ht="31.1" x14ac:dyDescent="0.25">
      <c r="A14" s="8" t="s">
        <v>6</v>
      </c>
      <c r="B14" s="4">
        <v>9108000</v>
      </c>
      <c r="C14" s="25">
        <v>4020000</v>
      </c>
      <c r="D14" s="25">
        <f t="shared" si="1"/>
        <v>-5088000</v>
      </c>
      <c r="E14" s="25">
        <v>2020000</v>
      </c>
      <c r="F14" s="25">
        <v>2020000</v>
      </c>
    </row>
    <row r="15" spans="1:6" ht="31.1" x14ac:dyDescent="0.25">
      <c r="A15" s="5" t="s">
        <v>7</v>
      </c>
      <c r="B15" s="6">
        <f>SUM(B16:B19)</f>
        <v>465074633.53000009</v>
      </c>
      <c r="C15" s="6">
        <f>SUM(C16:C19)</f>
        <v>235697076.13</v>
      </c>
      <c r="D15" s="2">
        <f t="shared" si="1"/>
        <v>-229377557.4000001</v>
      </c>
      <c r="E15" s="6">
        <f>SUM(E16:E19)</f>
        <v>139159696.61000001</v>
      </c>
      <c r="F15" s="6">
        <f>SUM(F16:F19)</f>
        <v>159218785.75999999</v>
      </c>
    </row>
    <row r="16" spans="1:6" ht="62.25" x14ac:dyDescent="0.25">
      <c r="A16" s="3" t="s">
        <v>23</v>
      </c>
      <c r="B16" s="4">
        <v>72381604.540000007</v>
      </c>
      <c r="C16" s="4">
        <v>69767555.849999994</v>
      </c>
      <c r="D16" s="4">
        <f t="shared" si="1"/>
        <v>-2614048.6900000125</v>
      </c>
      <c r="E16" s="4">
        <v>62531602.829999998</v>
      </c>
      <c r="F16" s="4">
        <v>81675671.760000005</v>
      </c>
    </row>
    <row r="17" spans="1:6" ht="46.65" x14ac:dyDescent="0.25">
      <c r="A17" s="8" t="s">
        <v>8</v>
      </c>
      <c r="B17" s="4">
        <v>297632447.54000002</v>
      </c>
      <c r="C17" s="4">
        <v>134351915.78999999</v>
      </c>
      <c r="D17" s="4">
        <f t="shared" si="1"/>
        <v>-163280531.75000003</v>
      </c>
      <c r="E17" s="4">
        <v>47500379.780000001</v>
      </c>
      <c r="F17" s="4">
        <v>48415400</v>
      </c>
    </row>
    <row r="18" spans="1:6" ht="31.1" x14ac:dyDescent="0.25">
      <c r="A18" s="8" t="s">
        <v>9</v>
      </c>
      <c r="B18" s="4">
        <v>88150727.040000007</v>
      </c>
      <c r="C18" s="4">
        <v>28716604.489999998</v>
      </c>
      <c r="D18" s="4">
        <f t="shared" si="1"/>
        <v>-59434122.550000012</v>
      </c>
      <c r="E18" s="4">
        <v>26266714</v>
      </c>
      <c r="F18" s="4">
        <v>26266714</v>
      </c>
    </row>
    <row r="19" spans="1:6" ht="46.65" x14ac:dyDescent="0.25">
      <c r="A19" s="3" t="s">
        <v>10</v>
      </c>
      <c r="B19" s="4">
        <v>6909854.4100000001</v>
      </c>
      <c r="C19" s="4">
        <v>2861000</v>
      </c>
      <c r="D19" s="4">
        <f t="shared" si="1"/>
        <v>-4048854.41</v>
      </c>
      <c r="E19" s="4">
        <v>2861000</v>
      </c>
      <c r="F19" s="4">
        <v>2861000</v>
      </c>
    </row>
    <row r="20" spans="1:6" ht="31.1" x14ac:dyDescent="0.25">
      <c r="A20" s="5" t="s">
        <v>11</v>
      </c>
      <c r="B20" s="6">
        <f>SUM(B21:B23)</f>
        <v>1254992466.3399999</v>
      </c>
      <c r="C20" s="6">
        <f>SUM(C21:C23)</f>
        <v>1389563116.3900001</v>
      </c>
      <c r="D20" s="2">
        <f t="shared" si="1"/>
        <v>134570650.05000019</v>
      </c>
      <c r="E20" s="6">
        <f t="shared" ref="E20:F20" si="2">SUM(E21:E23)</f>
        <v>1322245682.8900001</v>
      </c>
      <c r="F20" s="6">
        <f t="shared" si="2"/>
        <v>1223534150.52</v>
      </c>
    </row>
    <row r="21" spans="1:6" ht="31.1" x14ac:dyDescent="0.25">
      <c r="A21" s="3" t="s">
        <v>12</v>
      </c>
      <c r="B21" s="4">
        <v>1150168809.5</v>
      </c>
      <c r="C21" s="22">
        <v>1282824728.47</v>
      </c>
      <c r="D21" s="4">
        <f t="shared" si="1"/>
        <v>132655918.97000003</v>
      </c>
      <c r="E21" s="22">
        <v>1216264294.97</v>
      </c>
      <c r="F21" s="22">
        <v>1116815762.5999999</v>
      </c>
    </row>
    <row r="22" spans="1:6" ht="31.1" x14ac:dyDescent="0.25">
      <c r="A22" s="3" t="s">
        <v>13</v>
      </c>
      <c r="B22" s="4">
        <v>37265609.109999999</v>
      </c>
      <c r="C22" s="4">
        <v>38161445.380000003</v>
      </c>
      <c r="D22" s="4">
        <f t="shared" si="1"/>
        <v>895836.27000000328</v>
      </c>
      <c r="E22" s="4">
        <v>37404445.380000003</v>
      </c>
      <c r="F22" s="4">
        <v>38141445.380000003</v>
      </c>
    </row>
    <row r="23" spans="1:6" ht="46.65" x14ac:dyDescent="0.25">
      <c r="A23" s="3" t="s">
        <v>14</v>
      </c>
      <c r="B23" s="4">
        <v>67558047.730000004</v>
      </c>
      <c r="C23" s="4">
        <v>68576942.540000007</v>
      </c>
      <c r="D23" s="4">
        <f t="shared" si="1"/>
        <v>1018894.8100000024</v>
      </c>
      <c r="E23" s="4">
        <v>68576942.540000007</v>
      </c>
      <c r="F23" s="4">
        <v>68576942.540000007</v>
      </c>
    </row>
    <row r="24" spans="1:6" ht="31.1" x14ac:dyDescent="0.25">
      <c r="A24" s="5" t="s">
        <v>15</v>
      </c>
      <c r="B24" s="6">
        <f>SUM(B25:B27)</f>
        <v>6773496.3099999996</v>
      </c>
      <c r="C24" s="6">
        <f t="shared" ref="C24:F24" si="3">SUM(C25:C27)</f>
        <v>7200000</v>
      </c>
      <c r="D24" s="2">
        <f t="shared" si="1"/>
        <v>426503.69000000041</v>
      </c>
      <c r="E24" s="6">
        <f t="shared" si="3"/>
        <v>4990000</v>
      </c>
      <c r="F24" s="6">
        <f t="shared" si="3"/>
        <v>4990000</v>
      </c>
    </row>
    <row r="25" spans="1:6" ht="46.65" x14ac:dyDescent="0.25">
      <c r="A25" s="3" t="s">
        <v>24</v>
      </c>
      <c r="B25" s="4">
        <v>470000</v>
      </c>
      <c r="C25" s="4">
        <v>580000</v>
      </c>
      <c r="D25" s="4">
        <f t="shared" si="1"/>
        <v>110000</v>
      </c>
      <c r="E25" s="4">
        <v>580000</v>
      </c>
      <c r="F25" s="4">
        <v>580000</v>
      </c>
    </row>
    <row r="26" spans="1:6" ht="31.1" x14ac:dyDescent="0.25">
      <c r="A26" s="3" t="s">
        <v>16</v>
      </c>
      <c r="B26" s="4">
        <v>600000</v>
      </c>
      <c r="C26" s="4">
        <v>600000</v>
      </c>
      <c r="D26" s="4">
        <f t="shared" si="1"/>
        <v>0</v>
      </c>
      <c r="E26" s="4">
        <v>600000</v>
      </c>
      <c r="F26" s="4">
        <v>600000</v>
      </c>
    </row>
    <row r="27" spans="1:6" ht="46.65" x14ac:dyDescent="0.25">
      <c r="A27" s="3" t="s">
        <v>25</v>
      </c>
      <c r="B27" s="4">
        <v>5703496.3099999996</v>
      </c>
      <c r="C27" s="4">
        <v>6020000</v>
      </c>
      <c r="D27" s="4">
        <f t="shared" si="1"/>
        <v>316503.69000000041</v>
      </c>
      <c r="E27" s="4">
        <v>3810000</v>
      </c>
      <c r="F27" s="4">
        <v>3810000</v>
      </c>
    </row>
    <row r="28" spans="1:6" ht="77.8" x14ac:dyDescent="0.25">
      <c r="A28" s="11" t="s">
        <v>31</v>
      </c>
      <c r="B28" s="6">
        <v>12292113.4</v>
      </c>
      <c r="C28" s="2">
        <v>2346000</v>
      </c>
      <c r="D28" s="4">
        <f t="shared" si="1"/>
        <v>-9946113.4000000004</v>
      </c>
      <c r="E28" s="2">
        <v>430056</v>
      </c>
      <c r="F28" s="2">
        <v>430056</v>
      </c>
    </row>
    <row r="29" spans="1:6" ht="31.1" x14ac:dyDescent="0.25">
      <c r="A29" s="11" t="s">
        <v>26</v>
      </c>
      <c r="B29" s="6">
        <v>237573877.40000001</v>
      </c>
      <c r="C29" s="2">
        <v>230718645.55000001</v>
      </c>
      <c r="D29" s="2">
        <f t="shared" si="1"/>
        <v>-6855231.849999994</v>
      </c>
      <c r="E29" s="6">
        <v>217219325.99000001</v>
      </c>
      <c r="F29" s="6">
        <v>237618199.99000001</v>
      </c>
    </row>
    <row r="30" spans="1:6" ht="31.1" x14ac:dyDescent="0.25">
      <c r="A30" s="5" t="s">
        <v>18</v>
      </c>
      <c r="B30" s="6">
        <v>75590566.370000005</v>
      </c>
      <c r="C30" s="6">
        <v>89097049.230000004</v>
      </c>
      <c r="D30" s="2">
        <f t="shared" si="1"/>
        <v>13506482.859999999</v>
      </c>
      <c r="E30" s="6">
        <v>81856577.200000003</v>
      </c>
      <c r="F30" s="6">
        <v>84056577.200000003</v>
      </c>
    </row>
    <row r="31" spans="1:6" ht="31.1" x14ac:dyDescent="0.25">
      <c r="A31" s="5" t="s">
        <v>19</v>
      </c>
      <c r="B31" s="12">
        <v>5615229</v>
      </c>
      <c r="C31" s="12">
        <v>300000</v>
      </c>
      <c r="D31" s="2">
        <f t="shared" si="1"/>
        <v>-5315229</v>
      </c>
      <c r="E31" s="12">
        <v>300000</v>
      </c>
      <c r="F31" s="12">
        <v>300000</v>
      </c>
    </row>
    <row r="32" spans="1:6" ht="46.65" x14ac:dyDescent="0.25">
      <c r="A32" s="13" t="s">
        <v>27</v>
      </c>
      <c r="B32" s="14">
        <v>15431559.949999999</v>
      </c>
      <c r="C32" s="19">
        <v>69506509.329999998</v>
      </c>
      <c r="D32" s="2">
        <f t="shared" si="1"/>
        <v>54074949.379999995</v>
      </c>
      <c r="E32" s="15">
        <v>6693700</v>
      </c>
      <c r="F32" s="15">
        <v>7004700</v>
      </c>
    </row>
    <row r="33" spans="1:6" ht="62.25" x14ac:dyDescent="0.25">
      <c r="A33" s="16" t="s">
        <v>29</v>
      </c>
      <c r="B33" s="20">
        <f>SUM(B34:B35)</f>
        <v>793833.47</v>
      </c>
      <c r="C33" s="20">
        <f>SUM(C34:C35)</f>
        <v>749000</v>
      </c>
      <c r="D33" s="2">
        <f t="shared" si="1"/>
        <v>-44833.469999999972</v>
      </c>
      <c r="E33" s="20">
        <f t="shared" ref="E33:F33" si="4">SUM(E34:E35)</f>
        <v>749000</v>
      </c>
      <c r="F33" s="20">
        <f t="shared" si="4"/>
        <v>749000</v>
      </c>
    </row>
    <row r="34" spans="1:6" ht="31.1" x14ac:dyDescent="0.25">
      <c r="A34" s="17" t="s">
        <v>17</v>
      </c>
      <c r="B34" s="21">
        <v>563833.47</v>
      </c>
      <c r="C34" s="21">
        <v>519000</v>
      </c>
      <c r="D34" s="4">
        <f t="shared" si="1"/>
        <v>-44833.469999999972</v>
      </c>
      <c r="E34" s="21">
        <v>519000</v>
      </c>
      <c r="F34" s="21">
        <v>519000</v>
      </c>
    </row>
    <row r="35" spans="1:6" ht="46.65" x14ac:dyDescent="0.25">
      <c r="A35" s="17" t="s">
        <v>20</v>
      </c>
      <c r="B35" s="21">
        <v>230000</v>
      </c>
      <c r="C35" s="21">
        <v>230000</v>
      </c>
      <c r="D35" s="4">
        <f t="shared" si="1"/>
        <v>0</v>
      </c>
      <c r="E35" s="21">
        <v>230000</v>
      </c>
      <c r="F35" s="21">
        <v>230000</v>
      </c>
    </row>
  </sheetData>
  <mergeCells count="4">
    <mergeCell ref="A4:F4"/>
    <mergeCell ref="A7:A8"/>
    <mergeCell ref="C1:F1"/>
    <mergeCell ref="B7:F7"/>
  </mergeCells>
  <pageMargins left="0.98425196850393704" right="0.47244094488188981" top="0.51181102362204722" bottom="0.51181102362204722" header="0.31496062992125984" footer="0.31496062992125984"/>
  <pageSetup paperSize="9" scale="62" orientation="portrait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Table1</vt:lpstr>
      <vt:lpstr>Table1!Заголовки_для_печати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2024-12-03T09:42:32Z</dcterms:modified>
</cp:coreProperties>
</file>